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76" windowWidth="22605" windowHeight="11085" activeTab="0"/>
  </bookViews>
  <sheets>
    <sheet name="Information" sheetId="1" r:id="rId1"/>
    <sheet name="Index" sheetId="2" r:id="rId2"/>
    <sheet name="Table 1" sheetId="3" r:id="rId3"/>
    <sheet name="Table 2" sheetId="4" r:id="rId4"/>
    <sheet name="Table 3" sheetId="5" r:id="rId5"/>
    <sheet name="Table 4" sheetId="6" r:id="rId6"/>
    <sheet name="Table 5 &amp;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s 14 &amp; 15" sheetId="15" r:id="rId15"/>
    <sheet name="Table 16" sheetId="16" r:id="rId16"/>
    <sheet name="Table 17" sheetId="17" r:id="rId17"/>
    <sheet name="Tables 18, 19 &amp; 20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Tables A8 &amp; A9" sheetId="26" r:id="rId26"/>
    <sheet name="Table A10" sheetId="27" r:id="rId27"/>
  </sheets>
  <definedNames>
    <definedName name="_xlnm.Print_Area" localSheetId="4">'Table 4'!$A$1:$S$40</definedName>
    <definedName name="_xlnm.Print_Area" localSheetId="5">'Table 4'!$A$1:$S$39</definedName>
  </definedNames>
  <calcPr fullCalcOnLoad="1"/>
</workbook>
</file>

<file path=xl/sharedStrings.xml><?xml version="1.0" encoding="utf-8"?>
<sst xmlns="http://schemas.openxmlformats.org/spreadsheetml/2006/main" count="1714" uniqueCount="367">
  <si>
    <t>Total</t>
  </si>
  <si>
    <t>Number</t>
  </si>
  <si>
    <t>Rate</t>
  </si>
  <si>
    <t>Male</t>
  </si>
  <si>
    <t>Female</t>
  </si>
  <si>
    <t>Year</t>
  </si>
  <si>
    <t>Males</t>
  </si>
  <si>
    <t>Females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</si>
  <si>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</si>
  <si>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</si>
  <si>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</si>
  <si>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</si>
  <si>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</si>
  <si>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</si>
  <si>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</si>
  <si>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</si>
  <si>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</si>
  <si>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</si>
  <si>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</si>
  <si>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</si>
  <si>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</si>
  <si>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</si>
  <si>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</si>
  <si>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</si>
  <si>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Ethnicity</t>
  </si>
  <si>
    <t>Sex</t>
  </si>
  <si>
    <t>Māori</t>
  </si>
  <si>
    <t>Pacific</t>
  </si>
  <si>
    <t>Asian</t>
  </si>
  <si>
    <t>Other</t>
  </si>
  <si>
    <t>Non-Māori</t>
  </si>
  <si>
    <t>Deprivation quintile</t>
  </si>
  <si>
    <t>DHB</t>
  </si>
  <si>
    <t>Northland</t>
  </si>
  <si>
    <t>Waitemata</t>
  </si>
  <si>
    <t>Auckland</t>
  </si>
  <si>
    <t>Counties Manukau</t>
  </si>
  <si>
    <t>Waikato</t>
  </si>
  <si>
    <t>Lakes</t>
  </si>
  <si>
    <t>Bay of Plenty</t>
  </si>
  <si>
    <t>Tairawhiti</t>
  </si>
  <si>
    <t>Hawke’s Bay</t>
  </si>
  <si>
    <t>Taranaki</t>
  </si>
  <si>
    <t>MidCentral</t>
  </si>
  <si>
    <t>Whanganui</t>
  </si>
  <si>
    <t>Hutt Valley</t>
  </si>
  <si>
    <t>Wairarapa</t>
  </si>
  <si>
    <t>Nelson Marlborough</t>
  </si>
  <si>
    <t>West Coast</t>
  </si>
  <si>
    <t>Canterbury</t>
  </si>
  <si>
    <t>South Canterbury</t>
  </si>
  <si>
    <t>Otago</t>
  </si>
  <si>
    <t>Southland</t>
  </si>
  <si>
    <t>Age group (years)</t>
  </si>
  <si>
    <t>Year of discharge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</si>
  <si>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</si>
  <si>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</si>
  <si>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</si>
  <si>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</si>
  <si>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</si>
  <si>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</si>
  <si>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</si>
  <si>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</si>
  <si>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</si>
  <si>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</si>
  <si>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</si>
  <si>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Total New Zealand</t>
  </si>
  <si>
    <t>ratio (F:M)</t>
  </si>
  <si>
    <t>F:M</t>
  </si>
  <si>
    <t>rate ratio</t>
  </si>
  <si>
    <t>Age-group</t>
  </si>
  <si>
    <t>(years)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</si>
  <si>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</si>
  <si>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</si>
  <si>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</si>
  <si>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</si>
  <si>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</si>
  <si>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</si>
  <si>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</si>
  <si>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</si>
  <si>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</si>
  <si>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</si>
  <si>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</si>
  <si>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</si>
  <si>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</si>
  <si>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</si>
  <si>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</si>
  <si>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</si>
  <si>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5                     most deprived</t>
  </si>
  <si>
    <t>1                     least deprived</t>
  </si>
  <si>
    <t xml:space="preserve">  5-9</t>
  </si>
  <si>
    <t>North Island</t>
  </si>
  <si>
    <t>South Island</t>
  </si>
  <si>
    <t>South Island 'Other'</t>
  </si>
  <si>
    <t>2007</t>
  </si>
  <si>
    <t>Hawkes Bay</t>
  </si>
  <si>
    <t>Figure 25:</t>
  </si>
  <si>
    <t>1996 and 2006 rates by ethnicity</t>
  </si>
  <si>
    <t>–</t>
  </si>
  <si>
    <t>Overseas and undefined</t>
  </si>
  <si>
    <t>..</t>
  </si>
  <si>
    <t>District Health Board of domicile</t>
  </si>
  <si>
    <t>Māori self-harm hospitisations</t>
  </si>
  <si>
    <t>2008</t>
  </si>
  <si>
    <t>North Island 'Other'</t>
  </si>
  <si>
    <t>Māori:Non-Māori</t>
  </si>
  <si>
    <t>Pacific peoples self-harm hospitalisations</t>
  </si>
  <si>
    <t>Non-Māori/non-Pacific self-harm hospitisations</t>
  </si>
  <si>
    <t>Capital &amp; Coast</t>
  </si>
  <si>
    <t>Rate ratio</t>
  </si>
  <si>
    <t>The hospitalisation data was drawn from the National Minimum Dataset, covering intentional self-harm hospitalisations.</t>
  </si>
  <si>
    <t xml:space="preserve">Suicide and self-inflicted injury (National Centre for Classification in Health, USA) were used for 1988–1994 data, and International Statistical Classification of Diseases and Related Health Problems, </t>
  </si>
  <si>
    <t xml:space="preserve">9th Revision, Clinical Modification (ICD-9-CM-A) codes E950–E959: Suicide and self-inflicted injury (National Coding Centre, Australia) were used for 1995–1999 data. </t>
  </si>
  <si>
    <t>Note that code E959 was excluded from hospitalisation data in this publication, since it covers ‘late effects’, and hence is not relevant to current episodes.</t>
  </si>
  <si>
    <t>Please note the following in these tables:</t>
  </si>
  <si>
    <t>District Health Board means the District Health Board that provided the treatment to the client.</t>
  </si>
  <si>
    <t>For further information, including information about the National Minimum Dataset and data quality, consult the publication or contact the National Collections and Reporting Group, National Health Board, Ministry of Health</t>
  </si>
  <si>
    <t>Copyright</t>
  </si>
  <si>
    <t xml:space="preserve">The copyright owner of this publication is the Ministry of Health, which is part of the New Zealand Crown. </t>
  </si>
  <si>
    <t>The Ministry of Health, permits the reproduction</t>
  </si>
  <si>
    <t xml:space="preserve"> of material from this publication without prior notification, provided all of the following conditions are met: </t>
  </si>
  <si>
    <t xml:space="preserve">·         the content is not distorted or changed </t>
  </si>
  <si>
    <t>·         the information is not sold</t>
  </si>
  <si>
    <t>·         the material is not used to promote or endorse any product or service</t>
  </si>
  <si>
    <t>·         the material is not used in an inappropriate or misleading context having regard to the nature of the material</t>
  </si>
  <si>
    <t>·         any relevant disclaimers, qualifications or caveats included in the publication are reproduced</t>
  </si>
  <si>
    <t>·         the Ministry of Health is acknowledged as the source.</t>
  </si>
  <si>
    <t>Disclaimer</t>
  </si>
  <si>
    <t>The purpose of this publication is to inform discussion and assist policy development. The opinions</t>
  </si>
  <si>
    <t xml:space="preserve">expressed in the publication do not necessarily reflect the official views of the Ministry of Health. </t>
  </si>
  <si>
    <t>All care has been taken in the production of this publication; the data was deemed accurate at the time of publication,</t>
  </si>
  <si>
    <t>but may be subject to slight changes over time as more information is received. It is advisable to check the current status</t>
  </si>
  <si>
    <t>of figures given here with the Ministry of Health before quoting or using them in further analysis.</t>
  </si>
  <si>
    <t>The Ministry of Health makes no warranty, expressed or implied, nor assumes any legal liability or responsibility for the</t>
  </si>
  <si>
    <t>accuracy, correctness, completeness or use of the information or data in this publication. Further, the Ministry of Health</t>
  </si>
  <si>
    <t>shall not be liable for any loss or damage arising directly or indirectly from the information or data presented in this publication.</t>
  </si>
  <si>
    <t>The Minstry of Health welcomes comments and suggestions about this publication.</t>
  </si>
  <si>
    <t>Source</t>
  </si>
  <si>
    <t>The data for thisfile is sourced from the New Zealand Minimum Dataset</t>
  </si>
  <si>
    <t>held by the Ministry of Health.</t>
  </si>
  <si>
    <t>Citation</t>
  </si>
  <si>
    <t>Suicide Facts: Deaths and intentional self-harm hospitalisations 2009</t>
  </si>
  <si>
    <t>The data in the tables reflects what had been reported to the National Minimum Dataset as at 6 September 2011.</t>
  </si>
  <si>
    <t>2009</t>
  </si>
  <si>
    <r>
      <t xml:space="preserve">Age-standardised rates are per 100 000 population, standardised to the World Health Organisation (WHO) world standard population. See the </t>
    </r>
    <r>
      <rPr>
        <i/>
        <sz val="9"/>
        <color indexed="8"/>
        <rFont val="Arial"/>
        <family val="2"/>
      </rPr>
      <t xml:space="preserve">Definitions </t>
    </r>
    <r>
      <rPr>
        <sz val="9"/>
        <color indexed="8"/>
        <rFont val="Arial"/>
        <family val="2"/>
      </rPr>
      <t>section</t>
    </r>
    <r>
      <rPr>
        <i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of the full publication for more information.</t>
    </r>
  </si>
  <si>
    <r>
      <t xml:space="preserve">For the years 2000–2009 the </t>
    </r>
    <r>
      <rPr>
        <i/>
        <sz val="9"/>
        <color indexed="8"/>
        <rFont val="Arial"/>
        <family val="2"/>
      </rPr>
      <t>International Statistical Classification of Diseases and Related Health Problems</t>
    </r>
    <r>
      <rPr>
        <sz val="9"/>
        <color indexed="8"/>
        <rFont val="Arial"/>
        <family val="2"/>
      </rPr>
      <t xml:space="preserve">, </t>
    </r>
    <r>
      <rPr>
        <i/>
        <sz val="9"/>
        <color indexed="8"/>
        <rFont val="Arial"/>
        <family val="2"/>
      </rPr>
      <t>10th Revision, Australian Modification</t>
    </r>
    <r>
      <rPr>
        <sz val="9"/>
        <color indexed="8"/>
        <rFont val="Arial"/>
        <family val="2"/>
      </rPr>
      <t xml:space="preserve"> (ICD-10-AM) </t>
    </r>
  </si>
  <si>
    <t>p</t>
  </si>
  <si>
    <r>
      <t>0</t>
    </r>
    <r>
      <rPr>
        <b/>
        <sz val="10"/>
        <color indexed="8"/>
        <rFont val="Arial"/>
        <family val="2"/>
      </rPr>
      <t>–</t>
    </r>
    <r>
      <rPr>
        <b/>
        <sz val="10"/>
        <color indexed="8"/>
        <rFont val="Arial Narrow"/>
        <family val="2"/>
      </rPr>
      <t>4</t>
    </r>
  </si>
  <si>
    <r>
      <t xml:space="preserve">Ministry of Health. 2012. </t>
    </r>
    <r>
      <rPr>
        <i/>
        <sz val="9"/>
        <color indexed="8"/>
        <rFont val="Arial"/>
        <family val="2"/>
      </rPr>
      <t>Suicide Facts: Deaths and intentional self-harm hospitalisations 2009</t>
    </r>
    <r>
      <rPr>
        <sz val="9"/>
        <color indexed="8"/>
        <rFont val="Arial"/>
        <family val="2"/>
      </rPr>
      <t>. Wellington: Ministry of Health.</t>
    </r>
  </si>
  <si>
    <r>
      <t xml:space="preserve">Table A9: Numbers of short stay Emergency Department admissions for intentional self-harm, 1996-2009 (excluded from the </t>
    </r>
    <r>
      <rPr>
        <b/>
        <i/>
        <sz val="10"/>
        <color indexed="8"/>
        <rFont val="Arial Narrow"/>
        <family val="2"/>
      </rPr>
      <t>Suicide Facts: Deaths and intentional self-harm hospitalisations 2009</t>
    </r>
    <r>
      <rPr>
        <b/>
        <sz val="10"/>
        <color indexed="8"/>
        <rFont val="Arial Narrow"/>
        <family val="2"/>
      </rPr>
      <t xml:space="preserve"> publication</t>
    </r>
  </si>
  <si>
    <r>
      <t xml:space="preserve">Table A10: Numbers of short stay Emergency Department admissions for intentional self-harm, 1996-2009 (excluded from the </t>
    </r>
    <r>
      <rPr>
        <b/>
        <i/>
        <sz val="10"/>
        <color indexed="8"/>
        <rFont val="Arial Narrow"/>
        <family val="2"/>
      </rPr>
      <t>Suicide Facts: Deaths and intentional self-harm hospitalisations 2009</t>
    </r>
    <r>
      <rPr>
        <b/>
        <sz val="10"/>
        <color indexed="8"/>
        <rFont val="Arial Narrow"/>
        <family val="2"/>
      </rPr>
      <t xml:space="preserve"> publication</t>
    </r>
  </si>
  <si>
    <t>Table 10: Intentional self-harm hospitalisations and age-standardised rates, 1996-2009</t>
  </si>
  <si>
    <t>Table 11: Intentional self-harm hospitalisations and age-standardised rates by sex 1996-2009</t>
  </si>
  <si>
    <t>Table 12: Intentional self-harm hospitalisation numbers and rates, by five-year age group and sex, 2009</t>
  </si>
  <si>
    <t>Table 13: Youth intentional self-harm hospitalisation age-specific rates by sex, 1996- 2009</t>
  </si>
  <si>
    <t>Table 14: Intentional self-harm hospitalisations by ethnicity, age and sex, 2009</t>
  </si>
  <si>
    <t>Table 15: Number and age-standardised rates of intentional self-harm hospitalisations for Māori and non-Māori by sex, 1996-2009</t>
  </si>
  <si>
    <t>Table 16 : Numbers and age-specific rates for Māori and non-Māori youth intentional self-harm hospitalisations by sex, 1996- 2009</t>
  </si>
  <si>
    <t>Table 17: Self-harm hospitalisations by deprivation, numbers and age-standardised rates, 2009</t>
  </si>
  <si>
    <t>Table 18: Intentional self harm hospitalisations and age-standardised rates, by District Health Board (DHB) and sex, 2009</t>
  </si>
  <si>
    <t>Table 19: Intentional self harm hospitalisations and age-standardised rates, by District Health Board (DHB) and sex, accumulated data 2007- 2009</t>
  </si>
  <si>
    <t>Table 20: Intentional self harm hospitalisations and age-standardised rates, by District Health Board (DHB), ethnicity and sex, accumulated data 2007- 2009</t>
  </si>
  <si>
    <t>Table 1: Suicide deaths and age-standardised rates, 1985-2009</t>
  </si>
  <si>
    <t xml:space="preserve">Number </t>
  </si>
  <si>
    <t>Table 2: Suicide deaths and age-standardised rates by sex 1985-2009</t>
  </si>
  <si>
    <t>Sex rate ratio (M:F)</t>
  </si>
  <si>
    <t>Figure 4: Sex rate ratio (M:F), 1985-2009</t>
  </si>
  <si>
    <t>Table 3:  Suicide deaths and age-specific rates, by five-year age group and sex, 2009</t>
  </si>
  <si>
    <t>NZ 2009: Suicide by 5-year age group and sex (provisional)</t>
  </si>
  <si>
    <t>Youth</t>
  </si>
  <si>
    <t>Age group</t>
  </si>
  <si>
    <t>15-24</t>
  </si>
  <si>
    <t>Suicide M</t>
  </si>
  <si>
    <t>Suicide F</t>
  </si>
  <si>
    <t>Suicide T</t>
  </si>
  <si>
    <t>All deaths M</t>
  </si>
  <si>
    <t>All deaths F</t>
  </si>
  <si>
    <t>All deaths T</t>
  </si>
  <si>
    <t>% Suicide M</t>
  </si>
  <si>
    <t>% Suicide F</t>
  </si>
  <si>
    <t>% Suicide T</t>
  </si>
  <si>
    <t>Cancer M</t>
  </si>
  <si>
    <t>Cancer F</t>
  </si>
  <si>
    <t>Cancer T</t>
  </si>
  <si>
    <t>% Cancer M</t>
  </si>
  <si>
    <t>%Cancer F</t>
  </si>
  <si>
    <t>% Cancer T</t>
  </si>
  <si>
    <t>Table 4: Age-specific youth suicide rates by sex, 1986- 2009</t>
  </si>
  <si>
    <t>Table 5:  Suicide deaths by ethnicity, age and sex, 2009</t>
  </si>
  <si>
    <t>Table 6: Suicide deaths and age-standardised rates for Māori and non-Māori by sex, 1996-2009</t>
  </si>
  <si>
    <t>Number of deaths</t>
  </si>
  <si>
    <t>Age-standardised rate</t>
  </si>
  <si>
    <t xml:space="preserve">Rate ratio </t>
  </si>
  <si>
    <t xml:space="preserve">Māori </t>
  </si>
  <si>
    <t xml:space="preserve">Non-Māori </t>
  </si>
  <si>
    <t xml:space="preserve">Māori:non-Māori </t>
  </si>
  <si>
    <t>Table 7:  Youth suicide deaths and age-specific rates for Māori and non-Māori by sex, 1996-2009</t>
  </si>
  <si>
    <t>Table 8: Suicide numbers and age-standardised rates by NZDep2006 quintile, 2009</t>
  </si>
  <si>
    <t>ASR</t>
  </si>
  <si>
    <t>1                 (least deprived)</t>
  </si>
  <si>
    <t>5                (most deprived)</t>
  </si>
  <si>
    <t>Table 9: Means of suicide, 1997-2009</t>
  </si>
  <si>
    <r>
      <t xml:space="preserve">Poisoning </t>
    </r>
    <r>
      <rPr>
        <b/>
        <sz val="9"/>
        <color indexed="8"/>
        <rFont val="Arial"/>
        <family val="2"/>
      </rPr>
      <t xml:space="preserve">– </t>
    </r>
    <r>
      <rPr>
        <b/>
        <sz val="9"/>
        <color indexed="8"/>
        <rFont val="Arial Narrow"/>
        <family val="2"/>
      </rPr>
      <t>solids and liquids</t>
    </r>
  </si>
  <si>
    <t>Poisoning – gases and vapours</t>
  </si>
  <si>
    <t>Hanging, strangulation and suffocation</t>
  </si>
  <si>
    <t xml:space="preserve">Submersion (drowning) </t>
  </si>
  <si>
    <t xml:space="preserve">Firearms and explosives </t>
  </si>
  <si>
    <t>Other means</t>
  </si>
  <si>
    <t>No.</t>
  </si>
  <si>
    <t>%</t>
  </si>
  <si>
    <t>Suicides</t>
  </si>
  <si>
    <t>Self-harm hospitalisations</t>
  </si>
  <si>
    <t>Appendix tables</t>
  </si>
  <si>
    <t>Table A1: Estimated New Zealand resident population for mean year 31 December 2009, five-year age groups</t>
  </si>
  <si>
    <t>Five-year age group</t>
  </si>
  <si>
    <t>TOTAL</t>
  </si>
  <si>
    <t>0-4</t>
  </si>
  <si>
    <t>5-9</t>
  </si>
  <si>
    <t>Source: Statistics New Zealand</t>
  </si>
  <si>
    <t>Table A2: Estimated New Zealand resident population by District Health Board and five-year age group, 2007</t>
  </si>
  <si>
    <t>Total:</t>
  </si>
  <si>
    <t>Male:</t>
  </si>
  <si>
    <t>Female:</t>
  </si>
  <si>
    <t>Hawke's Bay</t>
  </si>
  <si>
    <t>Capital and Coast</t>
  </si>
  <si>
    <t>Other and unspecified</t>
  </si>
  <si>
    <t>5-</t>
  </si>
  <si>
    <t>10-</t>
  </si>
  <si>
    <t>15-</t>
  </si>
  <si>
    <t>20-</t>
  </si>
  <si>
    <t>25-</t>
  </si>
  <si>
    <t>30-</t>
  </si>
  <si>
    <t>35-</t>
  </si>
  <si>
    <t>40-</t>
  </si>
  <si>
    <t>45-</t>
  </si>
  <si>
    <t>50-</t>
  </si>
  <si>
    <t>55-</t>
  </si>
  <si>
    <t>60-</t>
  </si>
  <si>
    <t>65-</t>
  </si>
  <si>
    <t>70-</t>
  </si>
  <si>
    <t>75-</t>
  </si>
  <si>
    <t>80-</t>
  </si>
  <si>
    <t>Total population</t>
  </si>
  <si>
    <t xml:space="preserve">Quintile 1                                                                                                                                                                                          </t>
  </si>
  <si>
    <t xml:space="preserve">Quintile 2                                                                                                                                                                                          </t>
  </si>
  <si>
    <t xml:space="preserve">Quintile 3                                                                                                                                                                                            </t>
  </si>
  <si>
    <t xml:space="preserve">Quintile 4                                                                                                                                                                                           </t>
  </si>
  <si>
    <t xml:space="preserve">Quintile 5                                                                                                                                                                                           </t>
  </si>
  <si>
    <t>Source: Ministry of Health</t>
  </si>
  <si>
    <t>Source: New Zealand Mortality Collection</t>
  </si>
  <si>
    <t>Note: The rate shown is the age-standardised rate per 100,000 population, standardised to the WHO standard world popuation.</t>
  </si>
  <si>
    <t>Age Groups</t>
  </si>
  <si>
    <t>0-</t>
  </si>
  <si>
    <t>1-</t>
  </si>
  <si>
    <t>2-</t>
  </si>
  <si>
    <t>3-</t>
  </si>
  <si>
    <t>4-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</si>
  <si>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</si>
  <si>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</si>
  <si>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</si>
  <si>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</si>
  <si>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</si>
  <si>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</si>
  <si>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</si>
  <si>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</si>
  <si>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</si>
  <si>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</si>
  <si>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</si>
  <si>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</si>
  <si>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</si>
  <si>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</si>
  <si>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</si>
  <si>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</si>
  <si>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</si>
  <si>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</si>
  <si>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</si>
  <si>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</si>
  <si>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</si>
  <si>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</si>
  <si>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</si>
  <si>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</si>
  <si>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</si>
  <si>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</si>
  <si>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</si>
  <si>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</si>
  <si>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</si>
  <si>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</si>
  <si>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</si>
  <si>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</si>
  <si>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</si>
  <si>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</si>
  <si>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</si>
  <si>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</si>
  <si>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</si>
  <si>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</si>
  <si>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</si>
  <si>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</si>
  <si>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</si>
  <si>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</si>
  <si>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</si>
  <si>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</si>
  <si>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</si>
  <si>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</si>
  <si>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</si>
  <si>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</si>
  <si>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2006 </t>
  </si>
  <si>
    <t xml:space="preserve">2007 </t>
  </si>
  <si>
    <t xml:space="preserve">2008 </t>
  </si>
  <si>
    <t>2009 (Provisional)</t>
  </si>
  <si>
    <t>Age-specific rate per 100 000 population</t>
  </si>
  <si>
    <t>25-44</t>
  </si>
  <si>
    <t>45-64</t>
  </si>
  <si>
    <t>65+</t>
  </si>
  <si>
    <t>Country</t>
  </si>
  <si>
    <t>Australia (2006)</t>
  </si>
  <si>
    <t>Austria (2009)</t>
  </si>
  <si>
    <t>Belgium (2005)</t>
  </si>
  <si>
    <t>Canada (2004)</t>
  </si>
  <si>
    <t>Chile (2007)</t>
  </si>
  <si>
    <t>Czech Republic (2009)</t>
  </si>
  <si>
    <t>Denmark (2006)</t>
  </si>
  <si>
    <t>Estonia (2008)</t>
  </si>
  <si>
    <t>Finland (2009)</t>
  </si>
  <si>
    <t>France (2007)</t>
  </si>
  <si>
    <t>Germany (2006)</t>
  </si>
  <si>
    <t>Greece (2009)</t>
  </si>
  <si>
    <t>Hungary (2009)</t>
  </si>
  <si>
    <t>Ireland (2009)</t>
  </si>
  <si>
    <t>Israel (2007)</t>
  </si>
  <si>
    <t>Italy (2007)</t>
  </si>
  <si>
    <t>Japan (2009)</t>
  </si>
  <si>
    <t>Mexico (2008)</t>
  </si>
  <si>
    <t>Netherlands (2009)</t>
  </si>
  <si>
    <t>New Zealand (2009)</t>
  </si>
  <si>
    <t>Norway (2009)</t>
  </si>
  <si>
    <t>Poland (2008)</t>
  </si>
  <si>
    <t>Portugal (2009)</t>
  </si>
  <si>
    <t>Republic of Korea (2009)</t>
  </si>
  <si>
    <t>Slovakia (2005)</t>
  </si>
  <si>
    <t>Slovenia (2009)</t>
  </si>
  <si>
    <t>Spain (2008)</t>
  </si>
  <si>
    <t>Sweden (2008)</t>
  </si>
  <si>
    <t>Switzerland (2007)</t>
  </si>
  <si>
    <t>United Kingdom (2009)</t>
  </si>
  <si>
    <t>USA (2005)</t>
  </si>
  <si>
    <t>MEDIAN</t>
  </si>
  <si>
    <t>MAXIMUM</t>
  </si>
  <si>
    <t>MINIMUM</t>
  </si>
  <si>
    <t>Table A3: Estimated New Zealand resident population by District Health Board and five-year age group, 2008</t>
  </si>
  <si>
    <t>Table A4: New Zealand projected deprivation quintile population by sex and 5 year age group, 2009</t>
  </si>
  <si>
    <t>Table A6: Suicide deaths by DHB region, total population, 2005-2009</t>
  </si>
  <si>
    <t>Table A7: Suicide deaths, by five-year age-group and sex, 1948-2009</t>
  </si>
  <si>
    <t>Table A8: Age-specific suicide rates for OECD countries by sex and age-group</t>
  </si>
  <si>
    <t>Table A11: World Health Organization world standard population</t>
  </si>
  <si>
    <t>0–4</t>
  </si>
  <si>
    <t>Population</t>
  </si>
  <si>
    <r>
      <t>Source</t>
    </r>
    <r>
      <rPr>
        <i/>
        <sz val="10"/>
        <rFont val="Arial Narrow"/>
        <family val="2"/>
      </rPr>
      <t xml:space="preserve">: </t>
    </r>
    <r>
      <rPr>
        <sz val="10"/>
        <rFont val="Arial Narrow"/>
        <family val="2"/>
      </rPr>
      <t>Ahmad et al 2001</t>
    </r>
  </si>
  <si>
    <t>The suicide deaths data was drawn from the New Zealand Mortality Collection.</t>
  </si>
  <si>
    <t xml:space="preserve">codes used for mortality data were X60–X84: Intentional self-harm (National Centre for Classification in Health). </t>
  </si>
  <si>
    <r>
      <t xml:space="preserve">The </t>
    </r>
    <r>
      <rPr>
        <i/>
        <sz val="9"/>
        <color indexed="8"/>
        <rFont val="Arial"/>
        <family val="2"/>
      </rPr>
      <t>International Statistical Classification of Diseases and Related Health Problems, 9th Revision, Clinical Modification</t>
    </r>
    <r>
      <rPr>
        <sz val="9"/>
        <color indexed="8"/>
        <rFont val="Arial"/>
        <family val="2"/>
      </rPr>
      <t xml:space="preserve"> (ICD-9-CM) codes E950–E958: </t>
    </r>
  </si>
  <si>
    <t>Publication Tables</t>
  </si>
  <si>
    <t>Table A5: Suicide deaths by DHB region, total population, 2005-2009</t>
  </si>
  <si>
    <t>Table A6: Suicide deaths, by five-year age-group and sex, 1948-2009</t>
  </si>
  <si>
    <t>Table A7: Age-specific suicide rates for OECD countries by sex and age-group</t>
  </si>
  <si>
    <t>Table A8: Numbers of short stay Emergency Department admissions for intentional self-harm, 1996-2009 (excluded from the Suicide Facts: Deaths and intentional self-harm hospitalisations 2009 publication)</t>
  </si>
  <si>
    <t>Table A9: Numbers of hospitalisations involving intentional self-harm within two days of a previous intentional self-harm hospitalisation, 1996-2009 (excluded from the Suicide Facts: Deaths and intentional self-harm hospitalisations 2009 publication)</t>
  </si>
  <si>
    <t>Table A10: World Health Organization world standard population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</si>
</sst>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#,##0.0"/>
  </numFmts>
  <fonts count="9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sz val="8"/>
      <name val="Arial Mäori"/>
      <family val="2"/>
    </font>
    <font>
      <b/>
      <sz val="11"/>
      <name val="Arial Mäori"/>
      <family val="2"/>
    </font>
    <font>
      <i/>
      <sz val="11"/>
      <name val="Arial Mäori"/>
      <family val="2"/>
    </font>
    <font>
      <sz val="10"/>
      <name val="Arial Mäori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6.55"/>
      <color indexed="8"/>
      <name val="Arial"/>
      <family val="0"/>
    </font>
    <font>
      <vertAlign val="superscript"/>
      <sz val="10.2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b/>
      <sz val="1.5"/>
      <color indexed="8"/>
      <name val="Arial"/>
      <family val="0"/>
    </font>
    <font>
      <b/>
      <sz val="1.25"/>
      <color indexed="8"/>
      <name val="Arial"/>
      <family val="0"/>
    </font>
    <font>
      <sz val="1.1"/>
      <color indexed="8"/>
      <name val="Arial"/>
      <family val="0"/>
    </font>
    <font>
      <sz val="1.9"/>
      <color indexed="8"/>
      <name val="Arial"/>
      <family val="0"/>
    </font>
    <font>
      <sz val="1.75"/>
      <color indexed="8"/>
      <name val="Arial"/>
      <family val="0"/>
    </font>
    <font>
      <sz val="1.3"/>
      <color indexed="8"/>
      <name val="Arial"/>
      <family val="0"/>
    </font>
    <font>
      <sz val="8.5"/>
      <color indexed="8"/>
      <name val="Arial"/>
      <family val="0"/>
    </font>
    <font>
      <sz val="7.15"/>
      <color indexed="8"/>
      <name val="Arial"/>
      <family val="0"/>
    </font>
    <font>
      <sz val="2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i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5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rgb="FF00000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rgb="FF00000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9"/>
      </left>
      <right style="thin">
        <color rgb="FF000000"/>
      </right>
      <top>
        <color indexed="63"/>
      </top>
      <bottom style="thin">
        <color indexed="9"/>
      </bottom>
    </border>
    <border>
      <left style="thin">
        <color rgb="FF00000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rgb="FF000000"/>
      </left>
      <right>
        <color indexed="63"/>
      </right>
      <top style="thin">
        <color indexed="9"/>
      </top>
      <bottom style="thin">
        <color rgb="FF000000"/>
      </bottom>
    </border>
    <border>
      <left style="thin">
        <color indexed="9"/>
      </left>
      <right style="thin">
        <color rgb="FF000000"/>
      </right>
      <top style="thin">
        <color indexed="9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indexed="9"/>
      </left>
      <right style="thin">
        <color rgb="FF00000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rgb="FF000000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>
        <color rgb="FF000000"/>
      </right>
      <top style="thin"/>
      <bottom style="thin">
        <color indexed="9"/>
      </bottom>
    </border>
    <border>
      <left>
        <color indexed="63"/>
      </left>
      <right style="thin">
        <color rgb="FF000000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9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9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rgb="FF000000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9"/>
      </left>
      <right style="thin">
        <color rgb="FF000000"/>
      </right>
      <top style="thin">
        <color rgb="FF000000"/>
      </top>
      <bottom style="thin">
        <color indexed="9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9"/>
      </right>
      <top style="thin">
        <color rgb="FF000000"/>
      </top>
      <bottom style="thin">
        <color rgb="FF000000"/>
      </bottom>
    </border>
    <border>
      <left style="thin">
        <color indexed="9"/>
      </left>
      <right style="thin">
        <color indexed="9"/>
      </right>
      <top style="thin">
        <color rgb="FF000000"/>
      </top>
      <bottom style="thin">
        <color rgb="FF000000"/>
      </bottom>
    </border>
    <border>
      <left style="thin">
        <color indexed="9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9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9"/>
      </bottom>
    </border>
    <border>
      <left style="thin">
        <color rgb="FF000000"/>
      </left>
      <right style="thin">
        <color rgb="FF000000"/>
      </right>
      <top style="thin">
        <color indexed="9"/>
      </top>
      <bottom style="thin">
        <color indexed="9"/>
      </bottom>
    </border>
    <border>
      <left style="thin">
        <color rgb="FF000000"/>
      </left>
      <right style="thin">
        <color indexed="9"/>
      </right>
      <top style="thin">
        <color indexed="9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9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rgb="FF000000"/>
      </left>
      <right style="thin">
        <color indexed="9"/>
      </right>
      <top style="thin">
        <color rgb="FF000000"/>
      </top>
      <bottom style="thin">
        <color indexed="9"/>
      </bottom>
    </border>
    <border>
      <left style="thin">
        <color rgb="FF000000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rgb="FF000000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>
        <color rgb="FF000000"/>
      </right>
      <top style="thin">
        <color indexed="9"/>
      </top>
      <bottom style="thin">
        <color rgb="FF000000"/>
      </bottom>
    </border>
    <border>
      <left style="thin">
        <color rgb="FF000000"/>
      </left>
      <right style="thin">
        <color indexed="9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indexed="9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>
        <color indexed="9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indexed="9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rgb="FF000000"/>
      </top>
      <bottom style="thin">
        <color indexed="9"/>
      </bottom>
    </border>
    <border>
      <left style="thin">
        <color rgb="FF000000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rgb="FF000000"/>
      </top>
      <bottom style="thin">
        <color indexed="9"/>
      </bottom>
    </border>
    <border>
      <left>
        <color indexed="63"/>
      </left>
      <right style="thin">
        <color rgb="FF000000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rgb="FF000000"/>
      </top>
      <bottom style="thin">
        <color indexed="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indexed="9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>
        <color indexed="63"/>
      </right>
      <top style="thin"/>
      <bottom style="thin">
        <color indexed="9"/>
      </bottom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rgb="FF000000"/>
      </right>
      <top/>
      <bottom style="thin"/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/>
      <top/>
      <bottom style="thin"/>
    </border>
    <border>
      <left style="thin"/>
      <right style="thin">
        <color indexed="9"/>
      </right>
      <top style="thin">
        <color indexed="9"/>
      </top>
      <bottom style="thin">
        <color rgb="FF000000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rgb="FF000000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/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/>
      <bottom style="thin"/>
    </border>
    <border>
      <left/>
      <right style="thin">
        <color indexed="9"/>
      </right>
      <top style="thin"/>
      <bottom style="thin"/>
    </border>
    <border>
      <left style="thin">
        <color indexed="9"/>
      </left>
      <right style="thin">
        <color rgb="FF000000"/>
      </right>
      <top style="thin"/>
      <bottom style="thin"/>
    </border>
    <border>
      <left/>
      <right style="thin">
        <color indexed="9"/>
      </right>
      <top style="thin">
        <color rgb="FF000000"/>
      </top>
      <bottom/>
    </border>
    <border>
      <left/>
      <right style="thin">
        <color indexed="9"/>
      </right>
      <top/>
      <bottom/>
    </border>
    <border>
      <left style="thin">
        <color rgb="FF000000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 style="thin">
        <color rgb="FF000000"/>
      </bottom>
    </border>
    <border>
      <left style="thin">
        <color indexed="9"/>
      </left>
      <right style="thin">
        <color indexed="9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 style="thin"/>
      <top style="thin"/>
      <bottom style="thin">
        <color indexed="9"/>
      </bottom>
    </border>
    <border>
      <left style="thin">
        <color rgb="FF000000"/>
      </left>
      <right style="thin"/>
      <top style="thin">
        <color indexed="9"/>
      </top>
      <bottom style="thin">
        <color indexed="9"/>
      </bottom>
    </border>
    <border>
      <left style="thin">
        <color rgb="FF000000"/>
      </left>
      <right style="thin"/>
      <top style="thin">
        <color indexed="9"/>
      </top>
      <bottom/>
    </border>
    <border>
      <left style="thin">
        <color rgb="FF000000"/>
      </left>
      <right style="thin"/>
      <top/>
      <bottom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/>
      <top style="thin"/>
      <bottom/>
    </border>
    <border>
      <left>
        <color indexed="63"/>
      </left>
      <right style="thin">
        <color indexed="9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49" fontId="1" fillId="0" borderId="1">
      <alignment horizontal="center" wrapText="1"/>
      <protection/>
    </xf>
    <xf numFmtId="0" fontId="68" fillId="27" borderId="2" applyNumberFormat="0" applyAlignment="0" applyProtection="0"/>
    <xf numFmtId="0" fontId="69" fillId="28" borderId="3" applyNumberFormat="0" applyAlignment="0" applyProtection="0"/>
    <xf numFmtId="0" fontId="13" fillId="0" borderId="4">
      <alignment horizont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13" fillId="0" borderId="0">
      <alignment/>
      <protection/>
    </xf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1" fillId="29" borderId="0" applyNumberFormat="0" applyBorder="0" applyAlignment="0" applyProtection="0"/>
    <xf numFmtId="49" fontId="14" fillId="0" borderId="0">
      <alignment horizontal="center"/>
      <protection/>
    </xf>
    <xf numFmtId="0" fontId="15" fillId="0" borderId="0">
      <alignment horizontal="center"/>
      <protection/>
    </xf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5" fillId="30" borderId="2" applyNumberFormat="0" applyAlignment="0" applyProtection="0"/>
    <xf numFmtId="0" fontId="76" fillId="0" borderId="8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9" applyNumberFormat="0" applyFont="0" applyAlignment="0" applyProtection="0"/>
    <xf numFmtId="0" fontId="78" fillId="27" borderId="10" applyNumberFormat="0" applyAlignment="0" applyProtection="0"/>
    <xf numFmtId="9" fontId="0" fillId="0" borderId="0" applyFont="0" applyFill="0" applyBorder="0" applyAlignment="0" applyProtection="0"/>
    <xf numFmtId="49" fontId="13" fillId="0" borderId="11">
      <alignment horizontal="left" wrapText="1"/>
      <protection/>
    </xf>
    <xf numFmtId="0" fontId="13" fillId="0" borderId="0">
      <alignment horizontal="left" indent="1"/>
      <protection locked="0"/>
    </xf>
    <xf numFmtId="0" fontId="13" fillId="0" borderId="0">
      <alignment horizontal="left"/>
      <protection/>
    </xf>
    <xf numFmtId="0" fontId="16" fillId="0" borderId="0">
      <alignment horizontal="left" wrapText="1"/>
      <protection/>
    </xf>
    <xf numFmtId="49" fontId="13" fillId="0" borderId="0">
      <alignment horizontal="right"/>
      <protection/>
    </xf>
    <xf numFmtId="0" fontId="79" fillId="0" borderId="0" applyNumberFormat="0" applyFill="0" applyBorder="0" applyAlignment="0" applyProtection="0"/>
    <xf numFmtId="0" fontId="80" fillId="0" borderId="12" applyNumberFormat="0" applyFill="0" applyAlignment="0" applyProtection="0"/>
    <xf numFmtId="0" fontId="17" fillId="0" borderId="13" applyAlignment="0" applyProtection="0"/>
    <xf numFmtId="0" fontId="81" fillId="0" borderId="0" applyNumberFormat="0" applyFill="0" applyBorder="0" applyAlignment="0" applyProtection="0"/>
  </cellStyleXfs>
  <cellXfs count="856">
    <xf numFmtId="0" fontId="0" fillId="0" borderId="0" xfId="0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left"/>
    </xf>
    <xf numFmtId="0" fontId="84" fillId="0" borderId="0" xfId="0" applyFont="1" applyAlignment="1">
      <alignment horizontal="left" wrapText="1"/>
    </xf>
    <xf numFmtId="0" fontId="84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 horizontal="left"/>
    </xf>
    <xf numFmtId="0" fontId="85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4" fillId="0" borderId="0" xfId="0" applyFont="1" applyFill="1" applyBorder="1" applyAlignment="1">
      <alignment/>
    </xf>
    <xf numFmtId="0" fontId="84" fillId="0" borderId="0" xfId="0" applyFont="1" applyBorder="1" applyAlignment="1">
      <alignment/>
    </xf>
    <xf numFmtId="0" fontId="84" fillId="0" borderId="0" xfId="0" applyFont="1" applyFill="1" applyAlignment="1">
      <alignment horizontal="left"/>
    </xf>
    <xf numFmtId="0" fontId="84" fillId="0" borderId="0" xfId="0" applyFont="1" applyFill="1" applyAlignment="1">
      <alignment horizontal="left" indent="2"/>
    </xf>
    <xf numFmtId="0" fontId="86" fillId="0" borderId="0" xfId="0" applyFont="1" applyFill="1" applyAlignment="1">
      <alignment horizontal="left"/>
    </xf>
    <xf numFmtId="0" fontId="84" fillId="0" borderId="0" xfId="0" applyNumberFormat="1" applyFont="1" applyFill="1" applyAlignment="1">
      <alignment horizontal="left"/>
    </xf>
    <xf numFmtId="0" fontId="86" fillId="0" borderId="0" xfId="0" applyFont="1" applyFill="1" applyAlignment="1">
      <alignment/>
    </xf>
    <xf numFmtId="0" fontId="83" fillId="0" borderId="0" xfId="0" applyFont="1" applyAlignment="1">
      <alignment/>
    </xf>
    <xf numFmtId="0" fontId="87" fillId="0" borderId="0" xfId="0" applyFon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3" fillId="0" borderId="0" xfId="0" applyFont="1" applyFill="1" applyAlignment="1">
      <alignment/>
    </xf>
    <xf numFmtId="0" fontId="87" fillId="0" borderId="14" xfId="0" applyFont="1" applyFill="1" applyBorder="1" applyAlignment="1">
      <alignment/>
    </xf>
    <xf numFmtId="0" fontId="87" fillId="0" borderId="15" xfId="0" applyFont="1" applyFill="1" applyBorder="1" applyAlignment="1">
      <alignment/>
    </xf>
    <xf numFmtId="0" fontId="87" fillId="0" borderId="16" xfId="0" applyFont="1" applyFill="1" applyBorder="1" applyAlignment="1">
      <alignment/>
    </xf>
    <xf numFmtId="0" fontId="87" fillId="0" borderId="17" xfId="0" applyFont="1" applyFill="1" applyBorder="1" applyAlignment="1">
      <alignment/>
    </xf>
    <xf numFmtId="0" fontId="87" fillId="0" borderId="18" xfId="0" applyFont="1" applyFill="1" applyBorder="1" applyAlignment="1">
      <alignment/>
    </xf>
    <xf numFmtId="0" fontId="87" fillId="0" borderId="19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7" fillId="0" borderId="20" xfId="0" applyFont="1" applyFill="1" applyBorder="1" applyAlignment="1">
      <alignment/>
    </xf>
    <xf numFmtId="0" fontId="87" fillId="0" borderId="21" xfId="0" applyFont="1" applyFill="1" applyBorder="1" applyAlignment="1">
      <alignment/>
    </xf>
    <xf numFmtId="0" fontId="87" fillId="0" borderId="22" xfId="0" applyFont="1" applyFill="1" applyBorder="1" applyAlignment="1">
      <alignment horizontal="right"/>
    </xf>
    <xf numFmtId="0" fontId="87" fillId="0" borderId="22" xfId="0" applyFont="1" applyBorder="1" applyAlignment="1">
      <alignment/>
    </xf>
    <xf numFmtId="0" fontId="88" fillId="0" borderId="23" xfId="0" applyFont="1" applyFill="1" applyBorder="1" applyAlignment="1">
      <alignment/>
    </xf>
    <xf numFmtId="0" fontId="88" fillId="0" borderId="24" xfId="0" applyFont="1" applyFill="1" applyBorder="1" applyAlignment="1">
      <alignment/>
    </xf>
    <xf numFmtId="0" fontId="88" fillId="0" borderId="25" xfId="0" applyFont="1" applyFill="1" applyBorder="1" applyAlignment="1">
      <alignment/>
    </xf>
    <xf numFmtId="0" fontId="88" fillId="0" borderId="26" xfId="0" applyFont="1" applyBorder="1" applyAlignment="1">
      <alignment/>
    </xf>
    <xf numFmtId="0" fontId="88" fillId="0" borderId="0" xfId="0" applyFont="1" applyAlignment="1">
      <alignment horizontal="right"/>
    </xf>
    <xf numFmtId="172" fontId="87" fillId="0" borderId="0" xfId="0" applyNumberFormat="1" applyFont="1" applyAlignment="1">
      <alignment/>
    </xf>
    <xf numFmtId="172" fontId="82" fillId="0" borderId="0" xfId="0" applyNumberFormat="1" applyFont="1" applyAlignment="1">
      <alignment/>
    </xf>
    <xf numFmtId="183" fontId="87" fillId="0" borderId="0" xfId="0" applyNumberFormat="1" applyFont="1" applyAlignment="1">
      <alignment/>
    </xf>
    <xf numFmtId="172" fontId="87" fillId="0" borderId="27" xfId="0" applyNumberFormat="1" applyFont="1" applyFill="1" applyBorder="1" applyAlignment="1">
      <alignment/>
    </xf>
    <xf numFmtId="0" fontId="87" fillId="0" borderId="28" xfId="0" applyFont="1" applyFill="1" applyBorder="1" applyAlignment="1">
      <alignment horizontal="center"/>
    </xf>
    <xf numFmtId="0" fontId="87" fillId="0" borderId="29" xfId="0" applyFont="1" applyFill="1" applyBorder="1" applyAlignment="1">
      <alignment horizontal="center"/>
    </xf>
    <xf numFmtId="172" fontId="87" fillId="0" borderId="30" xfId="0" applyNumberFormat="1" applyFont="1" applyFill="1" applyBorder="1" applyAlignment="1">
      <alignment/>
    </xf>
    <xf numFmtId="0" fontId="88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/>
    </xf>
    <xf numFmtId="0" fontId="88" fillId="0" borderId="0" xfId="0" applyFont="1" applyFill="1" applyAlignment="1">
      <alignment/>
    </xf>
    <xf numFmtId="0" fontId="88" fillId="0" borderId="31" xfId="0" applyFont="1" applyFill="1" applyBorder="1" applyAlignment="1">
      <alignment horizontal="center"/>
    </xf>
    <xf numFmtId="0" fontId="88" fillId="0" borderId="11" xfId="0" applyFont="1" applyFill="1" applyBorder="1" applyAlignment="1">
      <alignment horizontal="center"/>
    </xf>
    <xf numFmtId="0" fontId="87" fillId="0" borderId="15" xfId="0" applyFont="1" applyFill="1" applyBorder="1" applyAlignment="1">
      <alignment horizontal="right"/>
    </xf>
    <xf numFmtId="172" fontId="87" fillId="0" borderId="0" xfId="0" applyNumberFormat="1" applyFont="1" applyBorder="1" applyAlignment="1">
      <alignment/>
    </xf>
    <xf numFmtId="0" fontId="87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8" fillId="0" borderId="32" xfId="0" applyFont="1" applyFill="1" applyBorder="1" applyAlignment="1">
      <alignment horizontal="center"/>
    </xf>
    <xf numFmtId="172" fontId="87" fillId="0" borderId="27" xfId="0" applyNumberFormat="1" applyFont="1" applyFill="1" applyBorder="1" applyAlignment="1">
      <alignment horizontal="center"/>
    </xf>
    <xf numFmtId="172" fontId="87" fillId="0" borderId="33" xfId="0" applyNumberFormat="1" applyFont="1" applyFill="1" applyBorder="1" applyAlignment="1" quotePrefix="1">
      <alignment horizontal="right"/>
    </xf>
    <xf numFmtId="172" fontId="87" fillId="0" borderId="34" xfId="0" applyNumberFormat="1" applyFont="1" applyFill="1" applyBorder="1" applyAlignment="1" quotePrefix="1">
      <alignment horizontal="right"/>
    </xf>
    <xf numFmtId="176" fontId="87" fillId="0" borderId="0" xfId="0" applyNumberFormat="1" applyFont="1" applyAlignment="1">
      <alignment/>
    </xf>
    <xf numFmtId="2" fontId="87" fillId="0" borderId="0" xfId="0" applyNumberFormat="1" applyFont="1" applyAlignment="1">
      <alignment/>
    </xf>
    <xf numFmtId="0" fontId="87" fillId="0" borderId="35" xfId="0" applyFont="1" applyFill="1" applyBorder="1" applyAlignment="1">
      <alignment horizontal="right"/>
    </xf>
    <xf numFmtId="0" fontId="87" fillId="0" borderId="36" xfId="0" applyFont="1" applyFill="1" applyBorder="1" applyAlignment="1">
      <alignment horizontal="right"/>
    </xf>
    <xf numFmtId="0" fontId="88" fillId="0" borderId="0" xfId="0" applyFont="1" applyBorder="1" applyAlignment="1">
      <alignment horizontal="left"/>
    </xf>
    <xf numFmtId="172" fontId="87" fillId="0" borderId="37" xfId="0" applyNumberFormat="1" applyFont="1" applyFill="1" applyBorder="1" applyAlignment="1">
      <alignment horizontal="right"/>
    </xf>
    <xf numFmtId="17" fontId="87" fillId="0" borderId="21" xfId="0" applyNumberFormat="1" applyFont="1" applyFill="1" applyBorder="1" applyAlignment="1" quotePrefix="1">
      <alignment horizontal="center"/>
    </xf>
    <xf numFmtId="172" fontId="87" fillId="0" borderId="22" xfId="0" applyNumberFormat="1" applyFont="1" applyFill="1" applyBorder="1" applyAlignment="1">
      <alignment horizontal="right"/>
    </xf>
    <xf numFmtId="0" fontId="87" fillId="0" borderId="21" xfId="0" applyFont="1" applyFill="1" applyBorder="1" applyAlignment="1">
      <alignment horizontal="center"/>
    </xf>
    <xf numFmtId="16" fontId="87" fillId="0" borderId="38" xfId="0" applyNumberFormat="1" applyFont="1" applyFill="1" applyBorder="1" applyAlignment="1" quotePrefix="1">
      <alignment horizontal="center"/>
    </xf>
    <xf numFmtId="0" fontId="87" fillId="0" borderId="39" xfId="0" applyFont="1" applyFill="1" applyBorder="1" applyAlignment="1">
      <alignment horizontal="right"/>
    </xf>
    <xf numFmtId="172" fontId="87" fillId="0" borderId="26" xfId="0" applyNumberFormat="1" applyFont="1" applyFill="1" applyBorder="1" applyAlignment="1">
      <alignment horizontal="right"/>
    </xf>
    <xf numFmtId="0" fontId="84" fillId="0" borderId="40" xfId="0" applyFont="1" applyFill="1" applyBorder="1" applyAlignment="1">
      <alignment vertical="top"/>
    </xf>
    <xf numFmtId="0" fontId="84" fillId="0" borderId="41" xfId="0" applyFont="1" applyFill="1" applyBorder="1" applyAlignment="1">
      <alignment vertical="top"/>
    </xf>
    <xf numFmtId="0" fontId="84" fillId="0" borderId="42" xfId="0" applyFont="1" applyFill="1" applyBorder="1" applyAlignment="1">
      <alignment vertical="top"/>
    </xf>
    <xf numFmtId="0" fontId="84" fillId="0" borderId="43" xfId="0" applyFont="1" applyFill="1" applyBorder="1" applyAlignment="1">
      <alignment vertical="top"/>
    </xf>
    <xf numFmtId="0" fontId="84" fillId="0" borderId="0" xfId="0" applyFont="1" applyFill="1" applyBorder="1" applyAlignment="1">
      <alignment vertical="top"/>
    </xf>
    <xf numFmtId="0" fontId="85" fillId="0" borderId="0" xfId="63" applyFont="1" applyFill="1" applyBorder="1" applyAlignment="1">
      <alignment horizontal="center"/>
      <protection/>
    </xf>
    <xf numFmtId="172" fontId="84" fillId="0" borderId="15" xfId="63" applyNumberFormat="1" applyFont="1" applyFill="1" applyBorder="1" applyAlignment="1">
      <alignment horizontal="right"/>
      <protection/>
    </xf>
    <xf numFmtId="0" fontId="84" fillId="0" borderId="17" xfId="63" applyFont="1" applyFill="1" applyBorder="1" applyAlignment="1">
      <alignment horizontal="right"/>
      <protection/>
    </xf>
    <xf numFmtId="172" fontId="84" fillId="0" borderId="43" xfId="63" applyNumberFormat="1" applyFont="1" applyFill="1" applyBorder="1" applyAlignment="1">
      <alignment horizontal="right"/>
      <protection/>
    </xf>
    <xf numFmtId="172" fontId="84" fillId="0" borderId="18" xfId="63" applyNumberFormat="1" applyFont="1" applyFill="1" applyBorder="1" applyAlignment="1">
      <alignment horizontal="right"/>
      <protection/>
    </xf>
    <xf numFmtId="0" fontId="85" fillId="0" borderId="44" xfId="0" applyFont="1" applyBorder="1" applyAlignment="1">
      <alignment vertical="top"/>
    </xf>
    <xf numFmtId="0" fontId="85" fillId="0" borderId="45" xfId="0" applyFont="1" applyBorder="1" applyAlignment="1">
      <alignment vertical="top" wrapText="1"/>
    </xf>
    <xf numFmtId="0" fontId="85" fillId="0" borderId="45" xfId="0" applyFont="1" applyBorder="1" applyAlignment="1">
      <alignment vertical="top"/>
    </xf>
    <xf numFmtId="0" fontId="85" fillId="0" borderId="46" xfId="0" applyFont="1" applyBorder="1" applyAlignment="1">
      <alignment vertical="top" wrapText="1"/>
    </xf>
    <xf numFmtId="0" fontId="85" fillId="0" borderId="46" xfId="0" applyFont="1" applyBorder="1" applyAlignment="1">
      <alignment vertical="top"/>
    </xf>
    <xf numFmtId="0" fontId="85" fillId="0" borderId="46" xfId="0" applyFont="1" applyFill="1" applyBorder="1" applyAlignment="1">
      <alignment horizontal="center" vertical="top"/>
    </xf>
    <xf numFmtId="0" fontId="85" fillId="0" borderId="35" xfId="0" applyFont="1" applyBorder="1" applyAlignment="1">
      <alignment vertical="top"/>
    </xf>
    <xf numFmtId="0" fontId="85" fillId="0" borderId="0" xfId="0" applyFont="1" applyBorder="1" applyAlignment="1">
      <alignment horizontal="center" vertical="top"/>
    </xf>
    <xf numFmtId="0" fontId="85" fillId="0" borderId="44" xfId="0" applyFont="1" applyBorder="1" applyAlignment="1">
      <alignment horizontal="center" vertical="top"/>
    </xf>
    <xf numFmtId="172" fontId="87" fillId="0" borderId="35" xfId="0" applyNumberFormat="1" applyFont="1" applyBorder="1" applyAlignment="1">
      <alignment/>
    </xf>
    <xf numFmtId="172" fontId="87" fillId="0" borderId="47" xfId="0" applyNumberFormat="1" applyFont="1" applyBorder="1" applyAlignment="1">
      <alignment/>
    </xf>
    <xf numFmtId="0" fontId="87" fillId="0" borderId="35" xfId="0" applyFont="1" applyBorder="1" applyAlignment="1">
      <alignment vertical="top"/>
    </xf>
    <xf numFmtId="172" fontId="87" fillId="0" borderId="47" xfId="0" applyNumberFormat="1" applyFont="1" applyBorder="1" applyAlignment="1">
      <alignment vertical="top"/>
    </xf>
    <xf numFmtId="172" fontId="87" fillId="0" borderId="35" xfId="0" applyNumberFormat="1" applyFont="1" applyBorder="1" applyAlignment="1">
      <alignment vertical="top"/>
    </xf>
    <xf numFmtId="0" fontId="84" fillId="0" borderId="48" xfId="0" applyFont="1" applyFill="1" applyBorder="1" applyAlignment="1">
      <alignment vertical="top"/>
    </xf>
    <xf numFmtId="0" fontId="84" fillId="0" borderId="49" xfId="0" applyFont="1" applyFill="1" applyBorder="1" applyAlignment="1">
      <alignment vertical="top"/>
    </xf>
    <xf numFmtId="0" fontId="84" fillId="0" borderId="50" xfId="0" applyFont="1" applyFill="1" applyBorder="1" applyAlignment="1">
      <alignment vertical="top"/>
    </xf>
    <xf numFmtId="0" fontId="84" fillId="0" borderId="51" xfId="0" applyFont="1" applyFill="1" applyBorder="1" applyAlignment="1">
      <alignment vertical="top"/>
    </xf>
    <xf numFmtId="0" fontId="84" fillId="0" borderId="52" xfId="0" applyFont="1" applyFill="1" applyBorder="1" applyAlignment="1">
      <alignment vertical="top"/>
    </xf>
    <xf numFmtId="0" fontId="85" fillId="0" borderId="53" xfId="0" applyFont="1" applyFill="1" applyBorder="1" applyAlignment="1">
      <alignment horizontal="center" vertical="center"/>
    </xf>
    <xf numFmtId="0" fontId="84" fillId="0" borderId="49" xfId="0" applyFont="1" applyFill="1" applyBorder="1" applyAlignment="1">
      <alignment vertical="top" wrapText="1"/>
    </xf>
    <xf numFmtId="0" fontId="84" fillId="0" borderId="52" xfId="0" applyFont="1" applyFill="1" applyBorder="1" applyAlignment="1">
      <alignment vertical="top" wrapText="1"/>
    </xf>
    <xf numFmtId="172" fontId="84" fillId="0" borderId="27" xfId="63" applyNumberFormat="1" applyFont="1" applyFill="1" applyBorder="1" applyAlignment="1">
      <alignment horizontal="right"/>
      <protection/>
    </xf>
    <xf numFmtId="0" fontId="85" fillId="0" borderId="28" xfId="63" applyFont="1" applyFill="1" applyBorder="1" applyAlignment="1">
      <alignment horizontal="center"/>
      <protection/>
    </xf>
    <xf numFmtId="172" fontId="84" fillId="0" borderId="33" xfId="63" applyNumberFormat="1" applyFont="1" applyFill="1" applyBorder="1" applyAlignment="1">
      <alignment horizontal="right"/>
      <protection/>
    </xf>
    <xf numFmtId="0" fontId="85" fillId="0" borderId="29" xfId="63" applyFont="1" applyFill="1" applyBorder="1" applyAlignment="1">
      <alignment horizontal="center"/>
      <protection/>
    </xf>
    <xf numFmtId="0" fontId="84" fillId="0" borderId="24" xfId="63" applyFont="1" applyFill="1" applyBorder="1" applyAlignment="1">
      <alignment horizontal="right"/>
      <protection/>
    </xf>
    <xf numFmtId="172" fontId="84" fillId="0" borderId="51" xfId="63" applyNumberFormat="1" applyFont="1" applyFill="1" applyBorder="1" applyAlignment="1">
      <alignment horizontal="right"/>
      <protection/>
    </xf>
    <xf numFmtId="172" fontId="84" fillId="0" borderId="24" xfId="63" applyNumberFormat="1" applyFont="1" applyFill="1" applyBorder="1" applyAlignment="1">
      <alignment horizontal="right"/>
      <protection/>
    </xf>
    <xf numFmtId="172" fontId="84" fillId="0" borderId="30" xfId="63" applyNumberFormat="1" applyFont="1" applyFill="1" applyBorder="1" applyAlignment="1">
      <alignment horizontal="right"/>
      <protection/>
    </xf>
    <xf numFmtId="2" fontId="87" fillId="0" borderId="0" xfId="0" applyNumberFormat="1" applyFont="1" applyBorder="1" applyAlignment="1">
      <alignment/>
    </xf>
    <xf numFmtId="16" fontId="87" fillId="0" borderId="0" xfId="0" applyNumberFormat="1" applyFont="1" applyAlignment="1">
      <alignment/>
    </xf>
    <xf numFmtId="16" fontId="87" fillId="0" borderId="18" xfId="0" applyNumberFormat="1" applyFont="1" applyFill="1" applyBorder="1" applyAlignment="1">
      <alignment/>
    </xf>
    <xf numFmtId="1" fontId="87" fillId="0" borderId="18" xfId="0" applyNumberFormat="1" applyFont="1" applyFill="1" applyBorder="1" applyAlignment="1">
      <alignment horizontal="right"/>
    </xf>
    <xf numFmtId="1" fontId="88" fillId="0" borderId="0" xfId="0" applyNumberFormat="1" applyFont="1" applyBorder="1" applyAlignment="1">
      <alignment horizontal="center" vertical="center" wrapText="1"/>
    </xf>
    <xf numFmtId="16" fontId="87" fillId="0" borderId="0" xfId="0" applyNumberFormat="1" applyFont="1" applyBorder="1" applyAlignment="1">
      <alignment/>
    </xf>
    <xf numFmtId="1" fontId="87" fillId="0" borderId="0" xfId="0" applyNumberFormat="1" applyFont="1" applyBorder="1" applyAlignment="1">
      <alignment horizontal="right"/>
    </xf>
    <xf numFmtId="172" fontId="87" fillId="0" borderId="33" xfId="0" applyNumberFormat="1" applyFont="1" applyFill="1" applyBorder="1" applyAlignment="1">
      <alignment horizontal="right"/>
    </xf>
    <xf numFmtId="16" fontId="87" fillId="0" borderId="24" xfId="0" applyNumberFormat="1" applyFont="1" applyFill="1" applyBorder="1" applyAlignment="1">
      <alignment/>
    </xf>
    <xf numFmtId="1" fontId="87" fillId="0" borderId="24" xfId="0" applyNumberFormat="1" applyFont="1" applyFill="1" applyBorder="1" applyAlignment="1">
      <alignment horizontal="right"/>
    </xf>
    <xf numFmtId="172" fontId="87" fillId="0" borderId="30" xfId="0" applyNumberFormat="1" applyFont="1" applyFill="1" applyBorder="1" applyAlignment="1">
      <alignment horizontal="right"/>
    </xf>
    <xf numFmtId="0" fontId="85" fillId="0" borderId="54" xfId="0" applyFont="1" applyFill="1" applyBorder="1" applyAlignment="1">
      <alignment horizontal="center" vertical="top"/>
    </xf>
    <xf numFmtId="0" fontId="85" fillId="0" borderId="0" xfId="0" applyFont="1" applyFill="1" applyBorder="1" applyAlignment="1">
      <alignment vertical="top"/>
    </xf>
    <xf numFmtId="0" fontId="83" fillId="0" borderId="0" xfId="0" applyFont="1" applyBorder="1" applyAlignment="1">
      <alignment/>
    </xf>
    <xf numFmtId="0" fontId="83" fillId="0" borderId="0" xfId="0" applyFont="1" applyFill="1" applyBorder="1" applyAlignment="1">
      <alignment horizontal="center" vertical="center" textRotation="90"/>
    </xf>
    <xf numFmtId="172" fontId="87" fillId="0" borderId="19" xfId="0" applyNumberFormat="1" applyFont="1" applyFill="1" applyBorder="1" applyAlignment="1">
      <alignment/>
    </xf>
    <xf numFmtId="0" fontId="85" fillId="0" borderId="0" xfId="0" applyFont="1" applyBorder="1" applyAlignment="1">
      <alignment vertical="top"/>
    </xf>
    <xf numFmtId="172" fontId="87" fillId="0" borderId="55" xfId="0" applyNumberFormat="1" applyFont="1" applyBorder="1" applyAlignment="1">
      <alignment/>
    </xf>
    <xf numFmtId="1" fontId="87" fillId="0" borderId="45" xfId="0" applyNumberFormat="1" applyFont="1" applyBorder="1" applyAlignment="1">
      <alignment horizontal="right"/>
    </xf>
    <xf numFmtId="0" fontId="85" fillId="0" borderId="56" xfId="0" applyFont="1" applyFill="1" applyBorder="1" applyAlignment="1">
      <alignment horizontal="center" vertical="top"/>
    </xf>
    <xf numFmtId="0" fontId="87" fillId="0" borderId="57" xfId="0" applyFont="1" applyFill="1" applyBorder="1" applyAlignment="1">
      <alignment/>
    </xf>
    <xf numFmtId="0" fontId="87" fillId="0" borderId="58" xfId="0" applyFont="1" applyFill="1" applyBorder="1" applyAlignment="1">
      <alignment horizontal="right"/>
    </xf>
    <xf numFmtId="0" fontId="87" fillId="0" borderId="26" xfId="0" applyFont="1" applyFill="1" applyBorder="1" applyAlignment="1">
      <alignment/>
    </xf>
    <xf numFmtId="0" fontId="83" fillId="0" borderId="59" xfId="0" applyFont="1" applyFill="1" applyBorder="1" applyAlignment="1">
      <alignment horizontal="center" vertical="center" textRotation="90"/>
    </xf>
    <xf numFmtId="0" fontId="83" fillId="0" borderId="60" xfId="0" applyFont="1" applyFill="1" applyBorder="1" applyAlignment="1">
      <alignment horizontal="center" vertical="center" textRotation="90"/>
    </xf>
    <xf numFmtId="0" fontId="88" fillId="0" borderId="61" xfId="0" applyFont="1" applyFill="1" applyBorder="1" applyAlignment="1">
      <alignment horizontal="center"/>
    </xf>
    <xf numFmtId="0" fontId="87" fillId="0" borderId="60" xfId="0" applyFont="1" applyFill="1" applyBorder="1" applyAlignment="1">
      <alignment/>
    </xf>
    <xf numFmtId="0" fontId="87" fillId="0" borderId="59" xfId="0" applyFont="1" applyFill="1" applyBorder="1" applyAlignment="1">
      <alignment/>
    </xf>
    <xf numFmtId="0" fontId="83" fillId="0" borderId="59" xfId="0" applyFont="1" applyFill="1" applyBorder="1" applyAlignment="1">
      <alignment horizontal="center" wrapText="1"/>
    </xf>
    <xf numFmtId="0" fontId="87" fillId="0" borderId="62" xfId="0" applyFont="1" applyBorder="1" applyAlignment="1">
      <alignment/>
    </xf>
    <xf numFmtId="0" fontId="83" fillId="0" borderId="63" xfId="0" applyFont="1" applyFill="1" applyBorder="1" applyAlignment="1">
      <alignment horizontal="center" vertical="top"/>
    </xf>
    <xf numFmtId="0" fontId="83" fillId="0" borderId="64" xfId="0" applyFont="1" applyFill="1" applyBorder="1" applyAlignment="1">
      <alignment horizontal="center" vertical="top"/>
    </xf>
    <xf numFmtId="0" fontId="83" fillId="0" borderId="65" xfId="0" applyFont="1" applyFill="1" applyBorder="1" applyAlignment="1">
      <alignment horizontal="center" vertical="top"/>
    </xf>
    <xf numFmtId="0" fontId="83" fillId="0" borderId="62" xfId="0" applyFont="1" applyFill="1" applyBorder="1" applyAlignment="1">
      <alignment horizontal="center" vertical="top"/>
    </xf>
    <xf numFmtId="0" fontId="83" fillId="0" borderId="66" xfId="0" applyFont="1" applyFill="1" applyBorder="1" applyAlignment="1">
      <alignment horizontal="center" vertical="center" textRotation="90"/>
    </xf>
    <xf numFmtId="0" fontId="83" fillId="0" borderId="67" xfId="0" applyFont="1" applyFill="1" applyBorder="1" applyAlignment="1">
      <alignment/>
    </xf>
    <xf numFmtId="0" fontId="83" fillId="0" borderId="68" xfId="0" applyFont="1" applyFill="1" applyBorder="1" applyAlignment="1">
      <alignment/>
    </xf>
    <xf numFmtId="0" fontId="83" fillId="0" borderId="66" xfId="0" applyFont="1" applyFill="1" applyBorder="1" applyAlignment="1">
      <alignment/>
    </xf>
    <xf numFmtId="0" fontId="87" fillId="0" borderId="69" xfId="0" applyFont="1" applyFill="1" applyBorder="1" applyAlignment="1">
      <alignment/>
    </xf>
    <xf numFmtId="0" fontId="87" fillId="0" borderId="24" xfId="0" applyFont="1" applyFill="1" applyBorder="1" applyAlignment="1">
      <alignment/>
    </xf>
    <xf numFmtId="0" fontId="87" fillId="0" borderId="25" xfId="0" applyFont="1" applyFill="1" applyBorder="1" applyAlignment="1">
      <alignment/>
    </xf>
    <xf numFmtId="0" fontId="87" fillId="0" borderId="26" xfId="0" applyFont="1" applyFill="1" applyBorder="1" applyAlignment="1">
      <alignment horizontal="right"/>
    </xf>
    <xf numFmtId="0" fontId="87" fillId="0" borderId="26" xfId="0" applyFont="1" applyBorder="1" applyAlignment="1">
      <alignment/>
    </xf>
    <xf numFmtId="0" fontId="87" fillId="0" borderId="70" xfId="0" applyFont="1" applyFill="1" applyBorder="1" applyAlignment="1">
      <alignment horizontal="center"/>
    </xf>
    <xf numFmtId="0" fontId="88" fillId="0" borderId="71" xfId="0" applyFont="1" applyFill="1" applyBorder="1" applyAlignment="1">
      <alignment horizontal="center" vertical="center"/>
    </xf>
    <xf numFmtId="0" fontId="88" fillId="0" borderId="72" xfId="0" applyFont="1" applyFill="1" applyBorder="1" applyAlignment="1">
      <alignment horizontal="center" vertical="center"/>
    </xf>
    <xf numFmtId="0" fontId="88" fillId="0" borderId="69" xfId="0" applyFont="1" applyFill="1" applyBorder="1" applyAlignment="1">
      <alignment horizontal="center"/>
    </xf>
    <xf numFmtId="0" fontId="88" fillId="0" borderId="30" xfId="0" applyFont="1" applyFill="1" applyBorder="1" applyAlignment="1">
      <alignment horizontal="center"/>
    </xf>
    <xf numFmtId="0" fontId="87" fillId="0" borderId="73" xfId="0" applyFont="1" applyFill="1" applyBorder="1" applyAlignment="1">
      <alignment horizontal="center"/>
    </xf>
    <xf numFmtId="0" fontId="87" fillId="0" borderId="51" xfId="0" applyFont="1" applyFill="1" applyBorder="1" applyAlignment="1">
      <alignment horizontal="center"/>
    </xf>
    <xf numFmtId="1" fontId="87" fillId="0" borderId="74" xfId="0" applyNumberFormat="1" applyFont="1" applyFill="1" applyBorder="1" applyAlignment="1">
      <alignment horizontal="right"/>
    </xf>
    <xf numFmtId="172" fontId="87" fillId="0" borderId="61" xfId="0" applyNumberFormat="1" applyFont="1" applyFill="1" applyBorder="1" applyAlignment="1">
      <alignment/>
    </xf>
    <xf numFmtId="1" fontId="87" fillId="0" borderId="75" xfId="0" applyNumberFormat="1" applyFont="1" applyFill="1" applyBorder="1" applyAlignment="1">
      <alignment horizontal="right"/>
    </xf>
    <xf numFmtId="1" fontId="87" fillId="0" borderId="69" xfId="0" applyNumberFormat="1" applyFont="1" applyFill="1" applyBorder="1" applyAlignment="1">
      <alignment horizontal="right"/>
    </xf>
    <xf numFmtId="0" fontId="88" fillId="0" borderId="20" xfId="0" applyFont="1" applyFill="1" applyBorder="1" applyAlignment="1">
      <alignment horizontal="left"/>
    </xf>
    <xf numFmtId="0" fontId="88" fillId="0" borderId="71" xfId="0" applyFont="1" applyFill="1" applyBorder="1" applyAlignment="1">
      <alignment horizontal="center"/>
    </xf>
    <xf numFmtId="172" fontId="87" fillId="0" borderId="27" xfId="0" applyNumberFormat="1" applyFont="1" applyFill="1" applyBorder="1" applyAlignment="1">
      <alignment horizontal="right"/>
    </xf>
    <xf numFmtId="0" fontId="87" fillId="0" borderId="28" xfId="0" applyFont="1" applyFill="1" applyBorder="1" applyAlignment="1">
      <alignment horizontal="left"/>
    </xf>
    <xf numFmtId="0" fontId="87" fillId="0" borderId="76" xfId="0" applyFont="1" applyFill="1" applyBorder="1" applyAlignment="1">
      <alignment horizontal="left"/>
    </xf>
    <xf numFmtId="0" fontId="87" fillId="0" borderId="38" xfId="0" applyFont="1" applyFill="1" applyBorder="1" applyAlignment="1">
      <alignment horizontal="left"/>
    </xf>
    <xf numFmtId="172" fontId="87" fillId="0" borderId="77" xfId="0" applyNumberFormat="1" applyFont="1" applyFill="1" applyBorder="1" applyAlignment="1">
      <alignment horizontal="right"/>
    </xf>
    <xf numFmtId="0" fontId="87" fillId="0" borderId="70" xfId="0" applyFont="1" applyFill="1" applyBorder="1" applyAlignment="1">
      <alignment horizontal="left"/>
    </xf>
    <xf numFmtId="0" fontId="88" fillId="0" borderId="53" xfId="0" applyFont="1" applyFill="1" applyBorder="1" applyAlignment="1">
      <alignment horizontal="left"/>
    </xf>
    <xf numFmtId="0" fontId="88" fillId="0" borderId="38" xfId="0" applyFont="1" applyFill="1" applyBorder="1" applyAlignment="1">
      <alignment horizontal="left"/>
    </xf>
    <xf numFmtId="0" fontId="88" fillId="0" borderId="26" xfId="0" applyFont="1" applyFill="1" applyBorder="1" applyAlignment="1">
      <alignment horizontal="left"/>
    </xf>
    <xf numFmtId="0" fontId="88" fillId="0" borderId="59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left"/>
    </xf>
    <xf numFmtId="0" fontId="87" fillId="0" borderId="57" xfId="0" applyFont="1" applyFill="1" applyBorder="1" applyAlignment="1">
      <alignment horizontal="left"/>
    </xf>
    <xf numFmtId="1" fontId="87" fillId="0" borderId="78" xfId="0" applyNumberFormat="1" applyFont="1" applyFill="1" applyBorder="1" applyAlignment="1">
      <alignment horizontal="right"/>
    </xf>
    <xf numFmtId="172" fontId="87" fillId="0" borderId="71" xfId="0" applyNumberFormat="1" applyFont="1" applyFill="1" applyBorder="1" applyAlignment="1">
      <alignment horizontal="right"/>
    </xf>
    <xf numFmtId="1" fontId="87" fillId="0" borderId="79" xfId="0" applyNumberFormat="1" applyFont="1" applyFill="1" applyBorder="1" applyAlignment="1">
      <alignment horizontal="right"/>
    </xf>
    <xf numFmtId="172" fontId="87" fillId="0" borderId="80" xfId="0" applyNumberFormat="1" applyFont="1" applyFill="1" applyBorder="1" applyAlignment="1">
      <alignment horizontal="right"/>
    </xf>
    <xf numFmtId="1" fontId="87" fillId="0" borderId="81" xfId="0" applyNumberFormat="1" applyFont="1" applyFill="1" applyBorder="1" applyAlignment="1">
      <alignment horizontal="right"/>
    </xf>
    <xf numFmtId="172" fontId="87" fillId="0" borderId="72" xfId="0" applyNumberFormat="1" applyFont="1" applyFill="1" applyBorder="1" applyAlignment="1">
      <alignment horizontal="right"/>
    </xf>
    <xf numFmtId="0" fontId="88" fillId="0" borderId="60" xfId="0" applyFont="1" applyFill="1" applyBorder="1" applyAlignment="1">
      <alignment horizontal="center"/>
    </xf>
    <xf numFmtId="16" fontId="87" fillId="0" borderId="70" xfId="0" applyNumberFormat="1" applyFont="1" applyFill="1" applyBorder="1" applyAlignment="1">
      <alignment horizontal="center"/>
    </xf>
    <xf numFmtId="17" fontId="87" fillId="0" borderId="28" xfId="0" applyNumberFormat="1" applyFont="1" applyFill="1" applyBorder="1" applyAlignment="1" quotePrefix="1">
      <alignment horizontal="center"/>
    </xf>
    <xf numFmtId="0" fontId="87" fillId="0" borderId="76" xfId="0" applyFont="1" applyFill="1" applyBorder="1" applyAlignment="1">
      <alignment horizontal="center"/>
    </xf>
    <xf numFmtId="0" fontId="88" fillId="0" borderId="82" xfId="0" applyFont="1" applyFill="1" applyBorder="1" applyAlignment="1">
      <alignment horizontal="center"/>
    </xf>
    <xf numFmtId="0" fontId="88" fillId="0" borderId="47" xfId="0" applyFont="1" applyFill="1" applyBorder="1" applyAlignment="1">
      <alignment horizontal="center"/>
    </xf>
    <xf numFmtId="0" fontId="87" fillId="0" borderId="20" xfId="0" applyFont="1" applyFill="1" applyBorder="1" applyAlignment="1">
      <alignment horizontal="right"/>
    </xf>
    <xf numFmtId="172" fontId="87" fillId="0" borderId="61" xfId="0" applyNumberFormat="1" applyFont="1" applyFill="1" applyBorder="1" applyAlignment="1">
      <alignment horizontal="center"/>
    </xf>
    <xf numFmtId="0" fontId="87" fillId="0" borderId="21" xfId="0" applyFont="1" applyFill="1" applyBorder="1" applyAlignment="1">
      <alignment horizontal="right"/>
    </xf>
    <xf numFmtId="0" fontId="87" fillId="0" borderId="38" xfId="0" applyFont="1" applyFill="1" applyBorder="1" applyAlignment="1">
      <alignment horizontal="right"/>
    </xf>
    <xf numFmtId="172" fontId="87" fillId="0" borderId="30" xfId="0" applyNumberFormat="1" applyFont="1" applyFill="1" applyBorder="1" applyAlignment="1" quotePrefix="1">
      <alignment horizontal="right"/>
    </xf>
    <xf numFmtId="0" fontId="88" fillId="0" borderId="83" xfId="0" applyFont="1" applyFill="1" applyBorder="1" applyAlignment="1">
      <alignment horizontal="center"/>
    </xf>
    <xf numFmtId="1" fontId="88" fillId="0" borderId="63" xfId="0" applyNumberFormat="1" applyFont="1" applyFill="1" applyBorder="1" applyAlignment="1">
      <alignment horizontal="right"/>
    </xf>
    <xf numFmtId="172" fontId="88" fillId="0" borderId="84" xfId="0" applyNumberFormat="1" applyFont="1" applyFill="1" applyBorder="1" applyAlignment="1">
      <alignment horizontal="right"/>
    </xf>
    <xf numFmtId="2" fontId="83" fillId="0" borderId="0" xfId="0" applyNumberFormat="1" applyFont="1" applyFill="1" applyBorder="1" applyAlignment="1">
      <alignment horizontal="center"/>
    </xf>
    <xf numFmtId="172" fontId="82" fillId="0" borderId="0" xfId="0" applyNumberFormat="1" applyFont="1" applyBorder="1" applyAlignment="1">
      <alignment/>
    </xf>
    <xf numFmtId="172" fontId="87" fillId="0" borderId="0" xfId="0" applyNumberFormat="1" applyFont="1" applyFill="1" applyBorder="1" applyAlignment="1" quotePrefix="1">
      <alignment horizontal="right"/>
    </xf>
    <xf numFmtId="0" fontId="89" fillId="0" borderId="0" xfId="0" applyFont="1" applyBorder="1" applyAlignment="1">
      <alignment/>
    </xf>
    <xf numFmtId="16" fontId="87" fillId="0" borderId="21" xfId="0" applyNumberFormat="1" applyFont="1" applyFill="1" applyBorder="1" applyAlignment="1" quotePrefix="1">
      <alignment horizontal="center"/>
    </xf>
    <xf numFmtId="0" fontId="88" fillId="0" borderId="53" xfId="0" applyFont="1" applyFill="1" applyBorder="1" applyAlignment="1">
      <alignment horizontal="center" vertical="center"/>
    </xf>
    <xf numFmtId="0" fontId="88" fillId="0" borderId="26" xfId="0" applyFont="1" applyFill="1" applyBorder="1" applyAlignment="1">
      <alignment horizontal="center" vertical="center"/>
    </xf>
    <xf numFmtId="0" fontId="88" fillId="0" borderId="38" xfId="0" applyFont="1" applyFill="1" applyBorder="1" applyAlignment="1">
      <alignment horizontal="center"/>
    </xf>
    <xf numFmtId="0" fontId="88" fillId="0" borderId="26" xfId="0" applyFont="1" applyFill="1" applyBorder="1" applyAlignment="1">
      <alignment horizontal="center"/>
    </xf>
    <xf numFmtId="16" fontId="87" fillId="0" borderId="0" xfId="0" applyNumberFormat="1" applyFont="1" applyFill="1" applyBorder="1" applyAlignment="1" quotePrefix="1">
      <alignment horizontal="center"/>
    </xf>
    <xf numFmtId="17" fontId="87" fillId="0" borderId="0" xfId="0" applyNumberFormat="1" applyFont="1" applyFill="1" applyBorder="1" applyAlignment="1" quotePrefix="1">
      <alignment horizontal="center"/>
    </xf>
    <xf numFmtId="0" fontId="87" fillId="0" borderId="0" xfId="0" applyFont="1" applyFill="1" applyBorder="1" applyAlignment="1">
      <alignment horizontal="center"/>
    </xf>
    <xf numFmtId="16" fontId="87" fillId="0" borderId="57" xfId="0" applyNumberFormat="1" applyFont="1" applyFill="1" applyBorder="1" applyAlignment="1" quotePrefix="1">
      <alignment horizontal="center"/>
    </xf>
    <xf numFmtId="172" fontId="87" fillId="0" borderId="53" xfId="0" applyNumberFormat="1" applyFont="1" applyFill="1" applyBorder="1" applyAlignment="1">
      <alignment horizontal="right"/>
    </xf>
    <xf numFmtId="0" fontId="85" fillId="0" borderId="26" xfId="0" applyFont="1" applyFill="1" applyBorder="1" applyAlignment="1">
      <alignment horizontal="center" vertical="center"/>
    </xf>
    <xf numFmtId="0" fontId="84" fillId="0" borderId="85" xfId="0" applyFont="1" applyFill="1" applyBorder="1" applyAlignment="1">
      <alignment vertical="top"/>
    </xf>
    <xf numFmtId="0" fontId="84" fillId="0" borderId="15" xfId="0" applyFont="1" applyFill="1" applyBorder="1" applyAlignment="1">
      <alignment vertical="top"/>
    </xf>
    <xf numFmtId="0" fontId="84" fillId="0" borderId="27" xfId="0" applyFont="1" applyFill="1" applyBorder="1" applyAlignment="1">
      <alignment vertical="top"/>
    </xf>
    <xf numFmtId="0" fontId="83" fillId="0" borderId="69" xfId="0" applyFont="1" applyFill="1" applyBorder="1" applyAlignment="1">
      <alignment horizontal="center" wrapText="1"/>
    </xf>
    <xf numFmtId="0" fontId="83" fillId="0" borderId="24" xfId="0" applyFont="1" applyFill="1" applyBorder="1" applyAlignment="1">
      <alignment horizontal="center" wrapText="1"/>
    </xf>
    <xf numFmtId="2" fontId="83" fillId="0" borderId="24" xfId="0" applyNumberFormat="1" applyFont="1" applyFill="1" applyBorder="1" applyAlignment="1">
      <alignment horizontal="center" wrapText="1"/>
    </xf>
    <xf numFmtId="0" fontId="83" fillId="0" borderId="30" xfId="0" applyFont="1" applyFill="1" applyBorder="1" applyAlignment="1">
      <alignment horizontal="center" wrapText="1"/>
    </xf>
    <xf numFmtId="0" fontId="84" fillId="0" borderId="86" xfId="0" applyFont="1" applyFill="1" applyBorder="1" applyAlignment="1">
      <alignment vertical="top" wrapText="1"/>
    </xf>
    <xf numFmtId="0" fontId="84" fillId="0" borderId="67" xfId="0" applyFont="1" applyFill="1" applyBorder="1" applyAlignment="1">
      <alignment vertical="top"/>
    </xf>
    <xf numFmtId="0" fontId="84" fillId="0" borderId="68" xfId="0" applyFont="1" applyFill="1" applyBorder="1" applyAlignment="1">
      <alignment vertical="top"/>
    </xf>
    <xf numFmtId="0" fontId="84" fillId="0" borderId="66" xfId="0" applyFont="1" applyFill="1" applyBorder="1" applyAlignment="1">
      <alignment vertical="top"/>
    </xf>
    <xf numFmtId="0" fontId="84" fillId="0" borderId="14" xfId="0" applyFont="1" applyFill="1" applyBorder="1" applyAlignment="1">
      <alignment vertical="top"/>
    </xf>
    <xf numFmtId="0" fontId="84" fillId="0" borderId="29" xfId="0" applyFont="1" applyFill="1" applyBorder="1" applyAlignment="1">
      <alignment vertical="top"/>
    </xf>
    <xf numFmtId="0" fontId="85" fillId="0" borderId="70" xfId="63" applyFont="1" applyFill="1" applyBorder="1" applyAlignment="1">
      <alignment horizontal="center"/>
      <protection/>
    </xf>
    <xf numFmtId="0" fontId="85" fillId="0" borderId="53" xfId="63" applyFont="1" applyFill="1" applyBorder="1" applyAlignment="1">
      <alignment horizontal="center" vertical="center"/>
      <protection/>
    </xf>
    <xf numFmtId="0" fontId="85" fillId="0" borderId="22" xfId="63" applyFont="1" applyFill="1" applyBorder="1" applyAlignment="1">
      <alignment horizontal="center" vertical="center"/>
      <protection/>
    </xf>
    <xf numFmtId="0" fontId="85" fillId="0" borderId="26" xfId="63" applyFont="1" applyFill="1" applyBorder="1" applyAlignment="1">
      <alignment horizontal="center" vertical="center"/>
      <protection/>
    </xf>
    <xf numFmtId="0" fontId="85" fillId="0" borderId="87" xfId="63" applyFont="1" applyFill="1" applyBorder="1" applyAlignment="1">
      <alignment horizontal="center"/>
      <protection/>
    </xf>
    <xf numFmtId="0" fontId="85" fillId="0" borderId="88" xfId="63" applyFont="1" applyFill="1" applyBorder="1" applyAlignment="1">
      <alignment horizontal="center"/>
      <protection/>
    </xf>
    <xf numFmtId="0" fontId="85" fillId="0" borderId="62" xfId="63" applyFont="1" applyFill="1" applyBorder="1" applyAlignment="1">
      <alignment horizontal="center"/>
      <protection/>
    </xf>
    <xf numFmtId="0" fontId="85" fillId="0" borderId="73" xfId="63" applyFont="1" applyFill="1" applyBorder="1" applyAlignment="1">
      <alignment horizontal="center"/>
      <protection/>
    </xf>
    <xf numFmtId="0" fontId="85" fillId="0" borderId="43" xfId="63" applyFont="1" applyFill="1" applyBorder="1" applyAlignment="1">
      <alignment horizontal="center"/>
      <protection/>
    </xf>
    <xf numFmtId="0" fontId="85" fillId="0" borderId="51" xfId="63" applyFont="1" applyFill="1" applyBorder="1" applyAlignment="1">
      <alignment horizontal="center"/>
      <protection/>
    </xf>
    <xf numFmtId="0" fontId="84" fillId="0" borderId="89" xfId="63" applyFont="1" applyFill="1" applyBorder="1" applyAlignment="1">
      <alignment horizontal="right"/>
      <protection/>
    </xf>
    <xf numFmtId="0" fontId="84" fillId="0" borderId="90" xfId="63" applyFont="1" applyFill="1" applyBorder="1" applyAlignment="1">
      <alignment horizontal="right"/>
      <protection/>
    </xf>
    <xf numFmtId="0" fontId="84" fillId="0" borderId="61" xfId="63" applyFont="1" applyFill="1" applyBorder="1" applyAlignment="1">
      <alignment horizontal="right"/>
      <protection/>
    </xf>
    <xf numFmtId="0" fontId="84" fillId="0" borderId="28" xfId="63" applyFont="1" applyFill="1" applyBorder="1" applyAlignment="1">
      <alignment horizontal="right"/>
      <protection/>
    </xf>
    <xf numFmtId="0" fontId="84" fillId="0" borderId="33" xfId="63" applyFont="1" applyFill="1" applyBorder="1" applyAlignment="1">
      <alignment horizontal="right"/>
      <protection/>
    </xf>
    <xf numFmtId="0" fontId="84" fillId="0" borderId="91" xfId="63" applyFont="1" applyFill="1" applyBorder="1" applyAlignment="1">
      <alignment horizontal="right"/>
      <protection/>
    </xf>
    <xf numFmtId="0" fontId="84" fillId="0" borderId="69" xfId="63" applyFont="1" applyFill="1" applyBorder="1" applyAlignment="1">
      <alignment horizontal="right"/>
      <protection/>
    </xf>
    <xf numFmtId="0" fontId="84" fillId="0" borderId="30" xfId="63" applyFont="1" applyFill="1" applyBorder="1" applyAlignment="1">
      <alignment horizontal="right"/>
      <protection/>
    </xf>
    <xf numFmtId="172" fontId="84" fillId="0" borderId="89" xfId="63" applyNumberFormat="1" applyFont="1" applyFill="1" applyBorder="1" applyAlignment="1">
      <alignment horizontal="right"/>
      <protection/>
    </xf>
    <xf numFmtId="172" fontId="84" fillId="0" borderId="92" xfId="63" applyNumberFormat="1" applyFont="1" applyFill="1" applyBorder="1" applyAlignment="1">
      <alignment horizontal="right"/>
      <protection/>
    </xf>
    <xf numFmtId="172" fontId="84" fillId="0" borderId="86" xfId="63" applyNumberFormat="1" applyFont="1" applyFill="1" applyBorder="1" applyAlignment="1">
      <alignment horizontal="right"/>
      <protection/>
    </xf>
    <xf numFmtId="172" fontId="84" fillId="0" borderId="28" xfId="63" applyNumberFormat="1" applyFont="1" applyFill="1" applyBorder="1" applyAlignment="1">
      <alignment horizontal="right"/>
      <protection/>
    </xf>
    <xf numFmtId="172" fontId="84" fillId="0" borderId="49" xfId="63" applyNumberFormat="1" applyFont="1" applyFill="1" applyBorder="1" applyAlignment="1">
      <alignment horizontal="right"/>
      <protection/>
    </xf>
    <xf numFmtId="172" fontId="84" fillId="0" borderId="29" xfId="63" applyNumberFormat="1" applyFont="1" applyFill="1" applyBorder="1" applyAlignment="1">
      <alignment horizontal="right"/>
      <protection/>
    </xf>
    <xf numFmtId="172" fontId="84" fillId="0" borderId="52" xfId="63" applyNumberFormat="1" applyFont="1" applyFill="1" applyBorder="1" applyAlignment="1">
      <alignment horizontal="right"/>
      <protection/>
    </xf>
    <xf numFmtId="0" fontId="88" fillId="0" borderId="53" xfId="0" applyFont="1" applyFill="1" applyBorder="1" applyAlignment="1">
      <alignment horizontal="center" vertical="top"/>
    </xf>
    <xf numFmtId="0" fontId="88" fillId="0" borderId="22" xfId="0" applyFont="1" applyFill="1" applyBorder="1" applyAlignment="1">
      <alignment horizontal="center" vertical="top"/>
    </xf>
    <xf numFmtId="0" fontId="88" fillId="0" borderId="26" xfId="0" applyFont="1" applyFill="1" applyBorder="1" applyAlignment="1">
      <alignment horizontal="center" vertical="top"/>
    </xf>
    <xf numFmtId="0" fontId="88" fillId="0" borderId="63" xfId="0" applyFont="1" applyFill="1" applyBorder="1" applyAlignment="1">
      <alignment horizontal="center"/>
    </xf>
    <xf numFmtId="0" fontId="88" fillId="0" borderId="84" xfId="0" applyFont="1" applyFill="1" applyBorder="1" applyAlignment="1">
      <alignment horizontal="center"/>
    </xf>
    <xf numFmtId="0" fontId="87" fillId="0" borderId="89" xfId="0" applyFont="1" applyFill="1" applyBorder="1" applyAlignment="1">
      <alignment horizontal="center"/>
    </xf>
    <xf numFmtId="0" fontId="87" fillId="0" borderId="86" xfId="0" applyFont="1" applyFill="1" applyBorder="1" applyAlignment="1">
      <alignment horizontal="center"/>
    </xf>
    <xf numFmtId="0" fontId="87" fillId="0" borderId="49" xfId="0" applyFont="1" applyFill="1" applyBorder="1" applyAlignment="1">
      <alignment horizontal="center"/>
    </xf>
    <xf numFmtId="0" fontId="87" fillId="0" borderId="93" xfId="0" applyFont="1" applyFill="1" applyBorder="1" applyAlignment="1">
      <alignment horizontal="center"/>
    </xf>
    <xf numFmtId="0" fontId="87" fillId="0" borderId="52" xfId="0" applyFont="1" applyFill="1" applyBorder="1" applyAlignment="1">
      <alignment horizontal="center"/>
    </xf>
    <xf numFmtId="0" fontId="87" fillId="0" borderId="74" xfId="0" applyFont="1" applyFill="1" applyBorder="1" applyAlignment="1">
      <alignment/>
    </xf>
    <xf numFmtId="0" fontId="87" fillId="0" borderId="91" xfId="0" applyFont="1" applyFill="1" applyBorder="1" applyAlignment="1">
      <alignment/>
    </xf>
    <xf numFmtId="172" fontId="87" fillId="0" borderId="33" xfId="0" applyNumberFormat="1" applyFont="1" applyFill="1" applyBorder="1" applyAlignment="1">
      <alignment/>
    </xf>
    <xf numFmtId="0" fontId="88" fillId="0" borderId="64" xfId="0" applyFont="1" applyFill="1" applyBorder="1" applyAlignment="1">
      <alignment horizontal="center"/>
    </xf>
    <xf numFmtId="16" fontId="87" fillId="0" borderId="94" xfId="0" applyNumberFormat="1" applyFont="1" applyFill="1" applyBorder="1" applyAlignment="1">
      <alignment/>
    </xf>
    <xf numFmtId="1" fontId="87" fillId="0" borderId="94" xfId="0" applyNumberFormat="1" applyFont="1" applyFill="1" applyBorder="1" applyAlignment="1">
      <alignment horizontal="right"/>
    </xf>
    <xf numFmtId="172" fontId="87" fillId="0" borderId="61" xfId="0" applyNumberFormat="1" applyFont="1" applyFill="1" applyBorder="1" applyAlignment="1">
      <alignment horizontal="right"/>
    </xf>
    <xf numFmtId="0" fontId="83" fillId="0" borderId="95" xfId="0" applyFont="1" applyFill="1" applyBorder="1" applyAlignment="1">
      <alignment horizontal="center" vertical="center" textRotation="90"/>
    </xf>
    <xf numFmtId="0" fontId="85" fillId="0" borderId="67" xfId="0" applyFont="1" applyFill="1" applyBorder="1" applyAlignment="1">
      <alignment vertical="top"/>
    </xf>
    <xf numFmtId="0" fontId="85" fillId="0" borderId="68" xfId="0" applyFont="1" applyFill="1" applyBorder="1" applyAlignment="1">
      <alignment vertical="top"/>
    </xf>
    <xf numFmtId="0" fontId="85" fillId="0" borderId="66" xfId="0" applyFont="1" applyFill="1" applyBorder="1" applyAlignment="1">
      <alignment vertical="top"/>
    </xf>
    <xf numFmtId="0" fontId="85" fillId="0" borderId="96" xfId="0" applyFont="1" applyFill="1" applyBorder="1" applyAlignment="1">
      <alignment horizontal="center" vertical="top"/>
    </xf>
    <xf numFmtId="0" fontId="85" fillId="0" borderId="97" xfId="0" applyFont="1" applyFill="1" applyBorder="1" applyAlignment="1">
      <alignment horizontal="center" vertical="top"/>
    </xf>
    <xf numFmtId="1" fontId="87" fillId="0" borderId="91" xfId="0" applyNumberFormat="1" applyFont="1" applyFill="1" applyBorder="1" applyAlignment="1">
      <alignment horizontal="right"/>
    </xf>
    <xf numFmtId="172" fontId="87" fillId="0" borderId="66" xfId="0" applyNumberFormat="1" applyFont="1" applyFill="1" applyBorder="1" applyAlignment="1">
      <alignment/>
    </xf>
    <xf numFmtId="0" fontId="85" fillId="0" borderId="73" xfId="0" applyFont="1" applyFill="1" applyBorder="1" applyAlignment="1">
      <alignment vertical="top"/>
    </xf>
    <xf numFmtId="0" fontId="85" fillId="0" borderId="43" xfId="0" applyFont="1" applyFill="1" applyBorder="1" applyAlignment="1">
      <alignment vertical="top"/>
    </xf>
    <xf numFmtId="0" fontId="85" fillId="0" borderId="98" xfId="0" applyFont="1" applyFill="1" applyBorder="1" applyAlignment="1">
      <alignment vertical="top"/>
    </xf>
    <xf numFmtId="0" fontId="87" fillId="0" borderId="95" xfId="0" applyFont="1" applyFill="1" applyBorder="1" applyAlignment="1">
      <alignment/>
    </xf>
    <xf numFmtId="0" fontId="87" fillId="0" borderId="38" xfId="0" applyFont="1" applyFill="1" applyBorder="1" applyAlignment="1">
      <alignment/>
    </xf>
    <xf numFmtId="0" fontId="85" fillId="0" borderId="69" xfId="0" applyFont="1" applyFill="1" applyBorder="1" applyAlignment="1">
      <alignment horizontal="center" vertical="top"/>
    </xf>
    <xf numFmtId="0" fontId="85" fillId="0" borderId="30" xfId="0" applyFont="1" applyFill="1" applyBorder="1" applyAlignment="1">
      <alignment horizontal="center" vertical="top"/>
    </xf>
    <xf numFmtId="0" fontId="85" fillId="0" borderId="99" xfId="0" applyFont="1" applyFill="1" applyBorder="1" applyAlignment="1">
      <alignment vertical="top"/>
    </xf>
    <xf numFmtId="0" fontId="85" fillId="0" borderId="100" xfId="0" applyFont="1" applyFill="1" applyBorder="1" applyAlignment="1">
      <alignment vertical="top"/>
    </xf>
    <xf numFmtId="0" fontId="85" fillId="0" borderId="101" xfId="0" applyFont="1" applyFill="1" applyBorder="1" applyAlignment="1">
      <alignment vertical="top"/>
    </xf>
    <xf numFmtId="172" fontId="87" fillId="0" borderId="74" xfId="0" applyNumberFormat="1" applyFont="1" applyFill="1" applyBorder="1" applyAlignment="1">
      <alignment/>
    </xf>
    <xf numFmtId="172" fontId="87" fillId="0" borderId="91" xfId="0" applyNumberFormat="1" applyFont="1" applyFill="1" applyBorder="1" applyAlignment="1">
      <alignment/>
    </xf>
    <xf numFmtId="0" fontId="88" fillId="0" borderId="0" xfId="62" applyFont="1">
      <alignment/>
      <protection/>
    </xf>
    <xf numFmtId="0" fontId="87" fillId="0" borderId="0" xfId="62" applyFont="1">
      <alignment/>
      <protection/>
    </xf>
    <xf numFmtId="0" fontId="88" fillId="0" borderId="20" xfId="62" applyFont="1" applyFill="1" applyBorder="1">
      <alignment/>
      <protection/>
    </xf>
    <xf numFmtId="0" fontId="88" fillId="0" borderId="53" xfId="62" applyFont="1" applyFill="1" applyBorder="1">
      <alignment/>
      <protection/>
    </xf>
    <xf numFmtId="1" fontId="87" fillId="0" borderId="0" xfId="62" applyNumberFormat="1" applyFont="1" applyBorder="1" applyAlignment="1">
      <alignment horizontal="right"/>
      <protection/>
    </xf>
    <xf numFmtId="172" fontId="87" fillId="0" borderId="0" xfId="62" applyNumberFormat="1" applyFont="1" applyBorder="1" applyAlignment="1">
      <alignment horizontal="right"/>
      <protection/>
    </xf>
    <xf numFmtId="0" fontId="88" fillId="0" borderId="38" xfId="62" applyFont="1" applyFill="1" applyBorder="1">
      <alignment/>
      <protection/>
    </xf>
    <xf numFmtId="0" fontId="88" fillId="0" borderId="26" xfId="62" applyFont="1" applyFill="1" applyBorder="1">
      <alignment/>
      <protection/>
    </xf>
    <xf numFmtId="0" fontId="88" fillId="0" borderId="57" xfId="62" applyFont="1" applyFill="1" applyBorder="1" applyAlignment="1">
      <alignment horizontal="right" wrapText="1"/>
      <protection/>
    </xf>
    <xf numFmtId="0" fontId="88" fillId="0" borderId="26" xfId="62" applyFont="1" applyFill="1" applyBorder="1" applyAlignment="1">
      <alignment horizontal="right" wrapText="1"/>
      <protection/>
    </xf>
    <xf numFmtId="0" fontId="88" fillId="0" borderId="0" xfId="62" applyFont="1" applyAlignment="1">
      <alignment horizontal="right"/>
      <protection/>
    </xf>
    <xf numFmtId="0" fontId="87" fillId="0" borderId="21" xfId="62" applyFont="1" applyFill="1" applyBorder="1" applyAlignment="1">
      <alignment horizontal="left"/>
      <protection/>
    </xf>
    <xf numFmtId="0" fontId="87" fillId="0" borderId="22" xfId="62" applyFont="1" applyFill="1" applyBorder="1" applyAlignment="1">
      <alignment horizontal="left"/>
      <protection/>
    </xf>
    <xf numFmtId="1" fontId="87" fillId="0" borderId="0" xfId="62" applyNumberFormat="1" applyFont="1" applyFill="1" applyBorder="1" applyAlignment="1">
      <alignment horizontal="right"/>
      <protection/>
    </xf>
    <xf numFmtId="172" fontId="87" fillId="0" borderId="22" xfId="62" applyNumberFormat="1" applyFont="1" applyFill="1" applyBorder="1" applyAlignment="1">
      <alignment horizontal="right"/>
      <protection/>
    </xf>
    <xf numFmtId="172" fontId="87" fillId="0" borderId="0" xfId="62" applyNumberFormat="1" applyFont="1">
      <alignment/>
      <protection/>
    </xf>
    <xf numFmtId="183" fontId="87" fillId="0" borderId="0" xfId="62" applyNumberFormat="1" applyFont="1">
      <alignment/>
      <protection/>
    </xf>
    <xf numFmtId="176" fontId="87" fillId="0" borderId="0" xfId="62" applyNumberFormat="1" applyFont="1">
      <alignment/>
      <protection/>
    </xf>
    <xf numFmtId="0" fontId="88" fillId="0" borderId="0" xfId="62" applyFont="1" applyFill="1">
      <alignment/>
      <protection/>
    </xf>
    <xf numFmtId="0" fontId="87" fillId="0" borderId="38" xfId="62" applyFont="1" applyFill="1" applyBorder="1" applyAlignment="1">
      <alignment horizontal="left"/>
      <protection/>
    </xf>
    <xf numFmtId="0" fontId="87" fillId="0" borderId="26" xfId="62" applyFont="1" applyFill="1" applyBorder="1" applyAlignment="1">
      <alignment horizontal="left"/>
      <protection/>
    </xf>
    <xf numFmtId="1" fontId="87" fillId="0" borderId="57" xfId="62" applyNumberFormat="1" applyFont="1" applyFill="1" applyBorder="1" applyAlignment="1">
      <alignment horizontal="right"/>
      <protection/>
    </xf>
    <xf numFmtId="172" fontId="87" fillId="0" borderId="26" xfId="62" applyNumberFormat="1" applyFont="1" applyFill="1" applyBorder="1" applyAlignment="1">
      <alignment horizontal="right"/>
      <protection/>
    </xf>
    <xf numFmtId="0" fontId="85" fillId="0" borderId="20" xfId="62" applyFont="1" applyFill="1" applyBorder="1" applyAlignment="1">
      <alignment horizontal="left"/>
      <protection/>
    </xf>
    <xf numFmtId="0" fontId="84" fillId="0" borderId="102" xfId="62" applyFont="1" applyFill="1" applyBorder="1">
      <alignment/>
      <protection/>
    </xf>
    <xf numFmtId="0" fontId="87" fillId="0" borderId="0" xfId="62" applyFont="1" applyAlignment="1">
      <alignment/>
      <protection/>
    </xf>
    <xf numFmtId="0" fontId="87" fillId="0" borderId="103" xfId="62" applyFont="1" applyBorder="1">
      <alignment/>
      <protection/>
    </xf>
    <xf numFmtId="0" fontId="85" fillId="0" borderId="13" xfId="62" applyFont="1" applyFill="1" applyBorder="1" applyAlignment="1">
      <alignment horizontal="left"/>
      <protection/>
    </xf>
    <xf numFmtId="0" fontId="85" fillId="0" borderId="20" xfId="62" applyFont="1" applyFill="1" applyBorder="1" applyAlignment="1">
      <alignment horizontal="right" wrapText="1"/>
      <protection/>
    </xf>
    <xf numFmtId="0" fontId="85" fillId="0" borderId="102" xfId="62" applyFont="1" applyFill="1" applyBorder="1" applyAlignment="1">
      <alignment horizontal="right" wrapText="1"/>
      <protection/>
    </xf>
    <xf numFmtId="0" fontId="85" fillId="0" borderId="53" xfId="62" applyFont="1" applyFill="1" applyBorder="1" applyAlignment="1">
      <alignment horizontal="right" wrapText="1"/>
      <protection/>
    </xf>
    <xf numFmtId="0" fontId="87" fillId="0" borderId="0" xfId="62" applyFont="1" applyAlignment="1">
      <alignment horizontal="center"/>
      <protection/>
    </xf>
    <xf numFmtId="0" fontId="84" fillId="0" borderId="104" xfId="62" applyFont="1" applyFill="1" applyBorder="1" applyAlignment="1">
      <alignment horizontal="left"/>
      <protection/>
    </xf>
    <xf numFmtId="0" fontId="84" fillId="0" borderId="37" xfId="62" applyFont="1" applyFill="1" applyBorder="1" applyAlignment="1">
      <alignment horizontal="left"/>
      <protection/>
    </xf>
    <xf numFmtId="1" fontId="84" fillId="0" borderId="20" xfId="62" applyNumberFormat="1" applyFont="1" applyFill="1" applyBorder="1" applyAlignment="1">
      <alignment horizontal="right"/>
      <protection/>
    </xf>
    <xf numFmtId="172" fontId="84" fillId="0" borderId="102" xfId="62" applyNumberFormat="1" applyFont="1" applyFill="1" applyBorder="1" applyAlignment="1">
      <alignment horizontal="right"/>
      <protection/>
    </xf>
    <xf numFmtId="1" fontId="84" fillId="0" borderId="102" xfId="62" applyNumberFormat="1" applyFont="1" applyFill="1" applyBorder="1" applyAlignment="1">
      <alignment horizontal="right"/>
      <protection/>
    </xf>
    <xf numFmtId="172" fontId="84" fillId="0" borderId="53" xfId="62" applyNumberFormat="1" applyFont="1" applyFill="1" applyBorder="1" applyAlignment="1">
      <alignment horizontal="right"/>
      <protection/>
    </xf>
    <xf numFmtId="172" fontId="84" fillId="0" borderId="67" xfId="62" applyNumberFormat="1" applyFont="1" applyFill="1" applyBorder="1" applyAlignment="1">
      <alignment wrapText="1"/>
      <protection/>
    </xf>
    <xf numFmtId="172" fontId="87" fillId="0" borderId="0" xfId="62" applyNumberFormat="1" applyFont="1" applyAlignment="1">
      <alignment horizontal="center"/>
      <protection/>
    </xf>
    <xf numFmtId="0" fontId="84" fillId="0" borderId="28" xfId="62" applyFont="1" applyFill="1" applyBorder="1" applyAlignment="1">
      <alignment horizontal="left"/>
      <protection/>
    </xf>
    <xf numFmtId="0" fontId="84" fillId="0" borderId="22" xfId="62" applyFont="1" applyFill="1" applyBorder="1" applyAlignment="1">
      <alignment horizontal="left"/>
      <protection/>
    </xf>
    <xf numFmtId="1" fontId="84" fillId="0" borderId="21" xfId="62" applyNumberFormat="1" applyFont="1" applyFill="1" applyBorder="1" applyAlignment="1">
      <alignment horizontal="right"/>
      <protection/>
    </xf>
    <xf numFmtId="172" fontId="84" fillId="0" borderId="0" xfId="62" applyNumberFormat="1" applyFont="1" applyFill="1" applyBorder="1" applyAlignment="1">
      <alignment horizontal="right"/>
      <protection/>
    </xf>
    <xf numFmtId="1" fontId="84" fillId="0" borderId="0" xfId="62" applyNumberFormat="1" applyFont="1" applyFill="1" applyBorder="1" applyAlignment="1">
      <alignment horizontal="right"/>
      <protection/>
    </xf>
    <xf numFmtId="172" fontId="84" fillId="0" borderId="22" xfId="62" applyNumberFormat="1" applyFont="1" applyFill="1" applyBorder="1" applyAlignment="1">
      <alignment horizontal="right"/>
      <protection/>
    </xf>
    <xf numFmtId="172" fontId="84" fillId="0" borderId="68" xfId="62" applyNumberFormat="1" applyFont="1" applyFill="1" applyBorder="1" applyAlignment="1">
      <alignment wrapText="1"/>
      <protection/>
    </xf>
    <xf numFmtId="183" fontId="90" fillId="0" borderId="0" xfId="62" applyNumberFormat="1" applyFont="1">
      <alignment/>
      <protection/>
    </xf>
    <xf numFmtId="183" fontId="91" fillId="0" borderId="0" xfId="62" applyNumberFormat="1" applyFont="1">
      <alignment/>
      <protection/>
    </xf>
    <xf numFmtId="0" fontId="84" fillId="0" borderId="76" xfId="62" applyFont="1" applyFill="1" applyBorder="1" applyAlignment="1">
      <alignment horizontal="left"/>
      <protection/>
    </xf>
    <xf numFmtId="172" fontId="84" fillId="0" borderId="99" xfId="62" applyNumberFormat="1" applyFont="1" applyFill="1" applyBorder="1" applyAlignment="1">
      <alignment wrapText="1"/>
      <protection/>
    </xf>
    <xf numFmtId="0" fontId="84" fillId="0" borderId="29" xfId="62" applyFont="1" applyFill="1" applyBorder="1" applyAlignment="1">
      <alignment horizontal="left"/>
      <protection/>
    </xf>
    <xf numFmtId="0" fontId="84" fillId="0" borderId="26" xfId="62" applyFont="1" applyFill="1" applyBorder="1" applyAlignment="1">
      <alignment horizontal="left"/>
      <protection/>
    </xf>
    <xf numFmtId="1" fontId="84" fillId="0" borderId="38" xfId="62" applyNumberFormat="1" applyFont="1" applyFill="1" applyBorder="1" applyAlignment="1">
      <alignment horizontal="right"/>
      <protection/>
    </xf>
    <xf numFmtId="172" fontId="84" fillId="0" borderId="57" xfId="62" applyNumberFormat="1" applyFont="1" applyFill="1" applyBorder="1" applyAlignment="1">
      <alignment horizontal="right"/>
      <protection/>
    </xf>
    <xf numFmtId="1" fontId="84" fillId="0" borderId="57" xfId="62" applyNumberFormat="1" applyFont="1" applyFill="1" applyBorder="1" applyAlignment="1">
      <alignment horizontal="right"/>
      <protection/>
    </xf>
    <xf numFmtId="172" fontId="84" fillId="0" borderId="26" xfId="62" applyNumberFormat="1" applyFont="1" applyFill="1" applyBorder="1" applyAlignment="1">
      <alignment horizontal="right"/>
      <protection/>
    </xf>
    <xf numFmtId="172" fontId="84" fillId="0" borderId="66" xfId="62" applyNumberFormat="1" applyFont="1" applyFill="1" applyBorder="1" applyAlignment="1">
      <alignment wrapText="1"/>
      <protection/>
    </xf>
    <xf numFmtId="10" fontId="84" fillId="0" borderId="0" xfId="62" applyNumberFormat="1" applyFont="1">
      <alignment/>
      <protection/>
    </xf>
    <xf numFmtId="183" fontId="82" fillId="0" borderId="0" xfId="62" applyNumberFormat="1" applyFont="1">
      <alignment/>
      <protection/>
    </xf>
    <xf numFmtId="2" fontId="82" fillId="0" borderId="0" xfId="62" applyNumberFormat="1" applyFont="1">
      <alignment/>
      <protection/>
    </xf>
    <xf numFmtId="0" fontId="91" fillId="0" borderId="0" xfId="62" applyFont="1">
      <alignment/>
      <protection/>
    </xf>
    <xf numFmtId="0" fontId="90" fillId="0" borderId="0" xfId="62" applyFont="1" applyFill="1">
      <alignment/>
      <protection/>
    </xf>
    <xf numFmtId="0" fontId="91" fillId="0" borderId="0" xfId="62" applyFont="1" applyFill="1">
      <alignment/>
      <protection/>
    </xf>
    <xf numFmtId="0" fontId="87" fillId="0" borderId="0" xfId="62" applyFont="1" applyFill="1">
      <alignment/>
      <protection/>
    </xf>
    <xf numFmtId="16" fontId="91" fillId="0" borderId="0" xfId="62" applyNumberFormat="1" applyFont="1" applyBorder="1" quotePrefix="1">
      <alignment/>
      <protection/>
    </xf>
    <xf numFmtId="17" fontId="91" fillId="0" borderId="0" xfId="62" applyNumberFormat="1" applyFont="1" applyBorder="1" quotePrefix="1">
      <alignment/>
      <protection/>
    </xf>
    <xf numFmtId="0" fontId="91" fillId="0" borderId="0" xfId="62" applyFont="1" applyBorder="1">
      <alignment/>
      <protection/>
    </xf>
    <xf numFmtId="0" fontId="91" fillId="0" borderId="0" xfId="62" applyFont="1" applyFill="1" applyBorder="1">
      <alignment/>
      <protection/>
    </xf>
    <xf numFmtId="0" fontId="85" fillId="0" borderId="63" xfId="62" applyFont="1" applyFill="1" applyBorder="1" applyAlignment="1">
      <alignment horizontal="right" wrapText="1"/>
      <protection/>
    </xf>
    <xf numFmtId="0" fontId="85" fillId="0" borderId="84" xfId="62" applyFont="1" applyFill="1" applyBorder="1" applyAlignment="1">
      <alignment horizontal="right" wrapText="1"/>
      <protection/>
    </xf>
    <xf numFmtId="0" fontId="85" fillId="0" borderId="105" xfId="62" applyFont="1" applyFill="1" applyBorder="1" applyAlignment="1">
      <alignment horizontal="right" wrapText="1"/>
      <protection/>
    </xf>
    <xf numFmtId="0" fontId="85" fillId="0" borderId="106" xfId="62" applyFont="1" applyFill="1" applyBorder="1" applyAlignment="1">
      <alignment horizontal="right" wrapText="1"/>
      <protection/>
    </xf>
    <xf numFmtId="0" fontId="88" fillId="0" borderId="0" xfId="62" applyFont="1" applyFill="1" applyBorder="1" applyAlignment="1">
      <alignment horizontal="center"/>
      <protection/>
    </xf>
    <xf numFmtId="0" fontId="87" fillId="0" borderId="0" xfId="62" applyFont="1" applyFill="1" applyAlignment="1">
      <alignment horizontal="right"/>
      <protection/>
    </xf>
    <xf numFmtId="16" fontId="87" fillId="0" borderId="104" xfId="62" applyNumberFormat="1" applyFont="1" applyFill="1" applyBorder="1" quotePrefix="1">
      <alignment/>
      <protection/>
    </xf>
    <xf numFmtId="0" fontId="87" fillId="0" borderId="20" xfId="62" applyFont="1" applyFill="1" applyBorder="1" applyAlignment="1">
      <alignment horizontal="right"/>
      <protection/>
    </xf>
    <xf numFmtId="172" fontId="87" fillId="0" borderId="61" xfId="62" applyNumberFormat="1" applyFont="1" applyFill="1" applyBorder="1" applyAlignment="1">
      <alignment horizontal="center"/>
      <protection/>
    </xf>
    <xf numFmtId="0" fontId="87" fillId="0" borderId="74" xfId="62" applyFont="1" applyFill="1" applyBorder="1" applyAlignment="1">
      <alignment horizontal="right"/>
      <protection/>
    </xf>
    <xf numFmtId="0" fontId="87" fillId="0" borderId="107" xfId="62" applyFont="1" applyFill="1" applyBorder="1" applyAlignment="1">
      <alignment horizontal="right"/>
      <protection/>
    </xf>
    <xf numFmtId="172" fontId="87" fillId="0" borderId="48" xfId="62" applyNumberFormat="1" applyFont="1" applyFill="1" applyBorder="1" applyAlignment="1">
      <alignment horizontal="center"/>
      <protection/>
    </xf>
    <xf numFmtId="0" fontId="87" fillId="0" borderId="40" xfId="62" applyFont="1" applyFill="1" applyBorder="1" applyAlignment="1">
      <alignment horizontal="right"/>
      <protection/>
    </xf>
    <xf numFmtId="17" fontId="87" fillId="0" borderId="28" xfId="62" applyNumberFormat="1" applyFont="1" applyFill="1" applyBorder="1" quotePrefix="1">
      <alignment/>
      <protection/>
    </xf>
    <xf numFmtId="0" fontId="87" fillId="0" borderId="21" xfId="62" applyFont="1" applyFill="1" applyBorder="1" applyAlignment="1">
      <alignment horizontal="right"/>
      <protection/>
    </xf>
    <xf numFmtId="172" fontId="87" fillId="0" borderId="33" xfId="62" applyNumberFormat="1" applyFont="1" applyFill="1" applyBorder="1" applyAlignment="1">
      <alignment horizontal="right"/>
      <protection/>
    </xf>
    <xf numFmtId="0" fontId="87" fillId="0" borderId="17" xfId="62" applyFont="1" applyFill="1" applyBorder="1" applyAlignment="1">
      <alignment horizontal="right"/>
      <protection/>
    </xf>
    <xf numFmtId="172" fontId="87" fillId="0" borderId="33" xfId="62" applyNumberFormat="1" applyFont="1" applyFill="1" applyBorder="1" applyAlignment="1">
      <alignment/>
      <protection/>
    </xf>
    <xf numFmtId="0" fontId="87" fillId="0" borderId="28" xfId="62" applyFont="1" applyFill="1" applyBorder="1">
      <alignment/>
      <protection/>
    </xf>
    <xf numFmtId="0" fontId="91" fillId="0" borderId="0" xfId="62" applyFont="1" applyFill="1" applyAlignment="1">
      <alignment horizontal="right"/>
      <protection/>
    </xf>
    <xf numFmtId="2" fontId="87" fillId="0" borderId="0" xfId="62" applyNumberFormat="1" applyFont="1">
      <alignment/>
      <protection/>
    </xf>
    <xf numFmtId="0" fontId="87" fillId="0" borderId="0" xfId="62" applyFont="1" applyFill="1" applyAlignment="1">
      <alignment horizontal="center"/>
      <protection/>
    </xf>
    <xf numFmtId="0" fontId="82" fillId="0" borderId="0" xfId="62" applyFont="1" applyFill="1" applyAlignment="1">
      <alignment horizontal="center"/>
      <protection/>
    </xf>
    <xf numFmtId="0" fontId="87" fillId="0" borderId="76" xfId="62" applyFont="1" applyFill="1" applyBorder="1">
      <alignment/>
      <protection/>
    </xf>
    <xf numFmtId="0" fontId="87" fillId="0" borderId="38" xfId="62" applyFont="1" applyFill="1" applyBorder="1" applyAlignment="1">
      <alignment horizontal="right"/>
      <protection/>
    </xf>
    <xf numFmtId="172" fontId="87" fillId="0" borderId="30" xfId="62" applyNumberFormat="1" applyFont="1" applyFill="1" applyBorder="1" applyAlignment="1">
      <alignment horizontal="right"/>
      <protection/>
    </xf>
    <xf numFmtId="0" fontId="87" fillId="0" borderId="96" xfId="62" applyFont="1" applyFill="1" applyBorder="1" applyAlignment="1">
      <alignment horizontal="right"/>
      <protection/>
    </xf>
    <xf numFmtId="172" fontId="87" fillId="0" borderId="34" xfId="62" applyNumberFormat="1" applyFont="1" applyFill="1" applyBorder="1" applyAlignment="1">
      <alignment/>
      <protection/>
    </xf>
    <xf numFmtId="183" fontId="92" fillId="0" borderId="0" xfId="62" applyNumberFormat="1" applyFont="1">
      <alignment/>
      <protection/>
    </xf>
    <xf numFmtId="0" fontId="88" fillId="0" borderId="95" xfId="62" applyFont="1" applyFill="1" applyBorder="1">
      <alignment/>
      <protection/>
    </xf>
    <xf numFmtId="1" fontId="88" fillId="0" borderId="63" xfId="62" applyNumberFormat="1" applyFont="1" applyFill="1" applyBorder="1" applyAlignment="1">
      <alignment horizontal="right"/>
      <protection/>
    </xf>
    <xf numFmtId="172" fontId="88" fillId="0" borderId="84" xfId="62" applyNumberFormat="1" applyFont="1" applyFill="1" applyBorder="1" applyAlignment="1">
      <alignment/>
      <protection/>
    </xf>
    <xf numFmtId="172" fontId="87" fillId="0" borderId="0" xfId="62" applyNumberFormat="1" applyFont="1" applyFill="1" applyAlignment="1">
      <alignment horizontal="center"/>
      <protection/>
    </xf>
    <xf numFmtId="0" fontId="87" fillId="0" borderId="0" xfId="62" applyFont="1" applyBorder="1">
      <alignment/>
      <protection/>
    </xf>
    <xf numFmtId="17" fontId="83" fillId="0" borderId="0" xfId="69" applyNumberFormat="1" applyFont="1" applyFill="1" applyBorder="1" applyAlignment="1" quotePrefix="1">
      <alignment horizontal="center"/>
      <protection/>
    </xf>
    <xf numFmtId="0" fontId="83" fillId="0" borderId="0" xfId="69" applyFont="1" applyFill="1" applyBorder="1" applyAlignment="1">
      <alignment horizontal="center"/>
      <protection/>
    </xf>
    <xf numFmtId="172" fontId="82" fillId="0" borderId="0" xfId="69" applyNumberFormat="1" applyFont="1" applyFill="1" applyAlignment="1">
      <alignment horizontal="center"/>
      <protection/>
    </xf>
    <xf numFmtId="0" fontId="82" fillId="0" borderId="0" xfId="69" applyFont="1" applyFill="1" applyAlignment="1">
      <alignment horizontal="center"/>
      <protection/>
    </xf>
    <xf numFmtId="0" fontId="88" fillId="0" borderId="102" xfId="62" applyFont="1" applyFill="1" applyBorder="1">
      <alignment/>
      <protection/>
    </xf>
    <xf numFmtId="0" fontId="88" fillId="0" borderId="103" xfId="62" applyFont="1" applyFill="1" applyBorder="1" applyAlignment="1">
      <alignment horizontal="left" wrapText="1"/>
      <protection/>
    </xf>
    <xf numFmtId="0" fontId="88" fillId="0" borderId="13" xfId="62" applyFont="1" applyFill="1" applyBorder="1" applyAlignment="1">
      <alignment horizontal="left" wrapText="1"/>
      <protection/>
    </xf>
    <xf numFmtId="0" fontId="85" fillId="0" borderId="87" xfId="62" applyFont="1" applyFill="1" applyBorder="1" applyAlignment="1">
      <alignment horizontal="right" wrapText="1"/>
      <protection/>
    </xf>
    <xf numFmtId="0" fontId="85" fillId="0" borderId="62" xfId="62" applyFont="1" applyFill="1" applyBorder="1" applyAlignment="1">
      <alignment horizontal="right" wrapText="1"/>
      <protection/>
    </xf>
    <xf numFmtId="0" fontId="85" fillId="0" borderId="0" xfId="62" applyFont="1" applyFill="1" applyBorder="1" applyAlignment="1">
      <alignment horizontal="right" wrapText="1"/>
      <protection/>
    </xf>
    <xf numFmtId="0" fontId="85" fillId="0" borderId="108" xfId="62" applyFont="1" applyFill="1" applyBorder="1" applyAlignment="1">
      <alignment horizontal="right" wrapText="1"/>
      <protection/>
    </xf>
    <xf numFmtId="0" fontId="85" fillId="0" borderId="36" xfId="62" applyFont="1" applyFill="1" applyBorder="1" applyAlignment="1">
      <alignment horizontal="right" wrapText="1"/>
      <protection/>
    </xf>
    <xf numFmtId="0" fontId="85" fillId="0" borderId="22" xfId="62" applyFont="1" applyFill="1" applyBorder="1" applyAlignment="1">
      <alignment horizontal="right" wrapText="1"/>
      <protection/>
    </xf>
    <xf numFmtId="0" fontId="87" fillId="0" borderId="21" xfId="62" applyFont="1" applyFill="1" applyBorder="1" applyAlignment="1">
      <alignment horizontal="left" wrapText="1"/>
      <protection/>
    </xf>
    <xf numFmtId="0" fontId="88" fillId="0" borderId="0" xfId="62" applyFont="1" applyFill="1" applyBorder="1" applyAlignment="1">
      <alignment horizontal="left" wrapText="1"/>
      <protection/>
    </xf>
    <xf numFmtId="0" fontId="84" fillId="0" borderId="21" xfId="62" applyFont="1" applyFill="1" applyBorder="1" applyAlignment="1">
      <alignment horizontal="right" wrapText="1"/>
      <protection/>
    </xf>
    <xf numFmtId="172" fontId="84" fillId="0" borderId="22" xfId="62" applyNumberFormat="1" applyFont="1" applyFill="1" applyBorder="1" applyAlignment="1">
      <alignment horizontal="right" wrapText="1"/>
      <protection/>
    </xf>
    <xf numFmtId="0" fontId="84" fillId="0" borderId="20" xfId="62" applyFont="1" applyFill="1" applyBorder="1" applyAlignment="1">
      <alignment horizontal="right" wrapText="1"/>
      <protection/>
    </xf>
    <xf numFmtId="172" fontId="84" fillId="0" borderId="53" xfId="62" applyNumberFormat="1" applyFont="1" applyFill="1" applyBorder="1" applyAlignment="1">
      <alignment horizontal="right" wrapText="1"/>
      <protection/>
    </xf>
    <xf numFmtId="0" fontId="87" fillId="0" borderId="70" xfId="62" applyFont="1" applyFill="1" applyBorder="1" applyAlignment="1">
      <alignment horizontal="left"/>
      <protection/>
    </xf>
    <xf numFmtId="0" fontId="87" fillId="0" borderId="0" xfId="62" applyFont="1" applyFill="1" applyBorder="1" applyAlignment="1">
      <alignment horizontal="left"/>
      <protection/>
    </xf>
    <xf numFmtId="0" fontId="87" fillId="0" borderId="21" xfId="62" applyFont="1" applyFill="1" applyBorder="1">
      <alignment/>
      <protection/>
    </xf>
    <xf numFmtId="172" fontId="87" fillId="0" borderId="22" xfId="62" applyNumberFormat="1" applyFont="1" applyFill="1" applyBorder="1">
      <alignment/>
      <protection/>
    </xf>
    <xf numFmtId="0" fontId="84" fillId="0" borderId="0" xfId="62" applyFont="1" applyFill="1" applyBorder="1" applyAlignment="1">
      <alignment horizontal="right" wrapText="1"/>
      <protection/>
    </xf>
    <xf numFmtId="0" fontId="87" fillId="0" borderId="28" xfId="62" applyFont="1" applyFill="1" applyBorder="1" applyAlignment="1">
      <alignment horizontal="left"/>
      <protection/>
    </xf>
    <xf numFmtId="0" fontId="87" fillId="0" borderId="76" xfId="62" applyFont="1" applyFill="1" applyBorder="1" applyAlignment="1">
      <alignment horizontal="left"/>
      <protection/>
    </xf>
    <xf numFmtId="0" fontId="87" fillId="0" borderId="29" xfId="62" applyFont="1" applyFill="1" applyBorder="1" applyAlignment="1">
      <alignment horizontal="left"/>
      <protection/>
    </xf>
    <xf numFmtId="0" fontId="87" fillId="0" borderId="57" xfId="62" applyFont="1" applyFill="1" applyBorder="1" applyAlignment="1">
      <alignment horizontal="left"/>
      <protection/>
    </xf>
    <xf numFmtId="0" fontId="87" fillId="0" borderId="38" xfId="62" applyFont="1" applyFill="1" applyBorder="1">
      <alignment/>
      <protection/>
    </xf>
    <xf numFmtId="172" fontId="87" fillId="0" borderId="26" xfId="62" applyNumberFormat="1" applyFont="1" applyFill="1" applyBorder="1">
      <alignment/>
      <protection/>
    </xf>
    <xf numFmtId="175" fontId="83" fillId="0" borderId="0" xfId="62" applyNumberFormat="1" applyFont="1">
      <alignment/>
      <protection/>
    </xf>
    <xf numFmtId="175" fontId="87" fillId="0" borderId="0" xfId="62" applyNumberFormat="1" applyFont="1">
      <alignment/>
      <protection/>
    </xf>
    <xf numFmtId="0" fontId="85" fillId="0" borderId="53" xfId="62" applyFont="1" applyFill="1" applyBorder="1" applyAlignment="1">
      <alignment horizontal="center" vertical="top"/>
      <protection/>
    </xf>
    <xf numFmtId="0" fontId="85" fillId="0" borderId="26" xfId="62" applyFont="1" applyFill="1" applyBorder="1" applyAlignment="1">
      <alignment horizontal="center" vertical="top"/>
      <protection/>
    </xf>
    <xf numFmtId="0" fontId="85" fillId="0" borderId="63" xfId="62" applyFont="1" applyFill="1" applyBorder="1" applyAlignment="1" quotePrefix="1">
      <alignment horizontal="center" vertical="top" wrapText="1"/>
      <protection/>
    </xf>
    <xf numFmtId="0" fontId="85" fillId="0" borderId="64" xfId="62" applyFont="1" applyFill="1" applyBorder="1" applyAlignment="1">
      <alignment horizontal="center" vertical="top" wrapText="1"/>
      <protection/>
    </xf>
    <xf numFmtId="0" fontId="85" fillId="0" borderId="84" xfId="62" applyFont="1" applyFill="1" applyBorder="1" applyAlignment="1">
      <alignment horizontal="center" vertical="top" wrapText="1"/>
      <protection/>
    </xf>
    <xf numFmtId="0" fontId="84" fillId="0" borderId="0" xfId="62" applyFont="1" applyFill="1" applyBorder="1" applyAlignment="1">
      <alignment horizontal="left" vertical="top" wrapText="1"/>
      <protection/>
    </xf>
    <xf numFmtId="0" fontId="84" fillId="0" borderId="67" xfId="62" applyFont="1" applyFill="1" applyBorder="1" applyAlignment="1">
      <alignment horizontal="left" vertical="top"/>
      <protection/>
    </xf>
    <xf numFmtId="0" fontId="84" fillId="0" borderId="60" xfId="62" applyFont="1" applyFill="1" applyBorder="1" applyAlignment="1">
      <alignment vertical="top"/>
      <protection/>
    </xf>
    <xf numFmtId="0" fontId="87" fillId="0" borderId="0" xfId="62" applyFont="1" applyFill="1" applyBorder="1" applyAlignment="1">
      <alignment horizontal="right"/>
      <protection/>
    </xf>
    <xf numFmtId="0" fontId="87" fillId="0" borderId="22" xfId="62" applyFont="1" applyFill="1" applyBorder="1" applyAlignment="1">
      <alignment horizontal="right"/>
      <protection/>
    </xf>
    <xf numFmtId="0" fontId="84" fillId="0" borderId="68" xfId="62" applyFont="1" applyFill="1" applyBorder="1" applyAlignment="1">
      <alignment horizontal="left" vertical="top"/>
      <protection/>
    </xf>
    <xf numFmtId="0" fontId="84" fillId="0" borderId="100" xfId="62" applyFont="1" applyFill="1" applyBorder="1" applyAlignment="1">
      <alignment vertical="top"/>
      <protection/>
    </xf>
    <xf numFmtId="0" fontId="84" fillId="0" borderId="13" xfId="62" applyFont="1" applyFill="1" applyBorder="1" applyAlignment="1">
      <alignment horizontal="left" vertical="top" wrapText="1"/>
      <protection/>
    </xf>
    <xf numFmtId="0" fontId="84" fillId="0" borderId="66" xfId="62" applyFont="1" applyFill="1" applyBorder="1" applyAlignment="1">
      <alignment horizontal="left" vertical="top"/>
      <protection/>
    </xf>
    <xf numFmtId="0" fontId="84" fillId="0" borderId="59" xfId="62" applyFont="1" applyFill="1" applyBorder="1" applyAlignment="1">
      <alignment vertical="top"/>
      <protection/>
    </xf>
    <xf numFmtId="0" fontId="87" fillId="0" borderId="57" xfId="62" applyFont="1" applyFill="1" applyBorder="1" applyAlignment="1">
      <alignment horizontal="right"/>
      <protection/>
    </xf>
    <xf numFmtId="0" fontId="87" fillId="0" borderId="26" xfId="62" applyFont="1" applyFill="1" applyBorder="1" applyAlignment="1">
      <alignment horizontal="right"/>
      <protection/>
    </xf>
    <xf numFmtId="0" fontId="84" fillId="0" borderId="47" xfId="62" applyFont="1" applyFill="1" applyBorder="1" applyAlignment="1">
      <alignment horizontal="left" vertical="top" wrapText="1"/>
      <protection/>
    </xf>
    <xf numFmtId="0" fontId="84" fillId="0" borderId="85" xfId="62" applyFont="1" applyFill="1" applyBorder="1" applyAlignment="1">
      <alignment vertical="top"/>
      <protection/>
    </xf>
    <xf numFmtId="0" fontId="84" fillId="0" borderId="15" xfId="62" applyFont="1" applyFill="1" applyBorder="1" applyAlignment="1">
      <alignment vertical="top"/>
      <protection/>
    </xf>
    <xf numFmtId="0" fontId="84" fillId="0" borderId="27" xfId="62" applyFont="1" applyFill="1" applyBorder="1" applyAlignment="1">
      <alignment vertical="top"/>
      <protection/>
    </xf>
    <xf numFmtId="0" fontId="84" fillId="0" borderId="108" xfId="62" applyFont="1" applyFill="1" applyBorder="1" applyAlignment="1">
      <alignment horizontal="left" vertical="top" wrapText="1"/>
      <protection/>
    </xf>
    <xf numFmtId="0" fontId="84" fillId="0" borderId="109" xfId="62" applyFont="1" applyFill="1" applyBorder="1" applyAlignment="1">
      <alignment vertical="top"/>
      <protection/>
    </xf>
    <xf numFmtId="0" fontId="84" fillId="0" borderId="18" xfId="62" applyFont="1" applyFill="1" applyBorder="1" applyAlignment="1">
      <alignment vertical="top"/>
      <protection/>
    </xf>
    <xf numFmtId="0" fontId="84" fillId="0" borderId="33" xfId="62" applyFont="1" applyFill="1" applyBorder="1" applyAlignment="1">
      <alignment vertical="top"/>
      <protection/>
    </xf>
    <xf numFmtId="0" fontId="84" fillId="0" borderId="110" xfId="62" applyFont="1" applyFill="1" applyBorder="1" applyAlignment="1">
      <alignment horizontal="left" vertical="top" wrapText="1"/>
      <protection/>
    </xf>
    <xf numFmtId="0" fontId="84" fillId="0" borderId="111" xfId="62" applyFont="1" applyFill="1" applyBorder="1" applyAlignment="1">
      <alignment vertical="top"/>
      <protection/>
    </xf>
    <xf numFmtId="0" fontId="84" fillId="0" borderId="24" xfId="62" applyFont="1" applyFill="1" applyBorder="1" applyAlignment="1">
      <alignment vertical="top"/>
      <protection/>
    </xf>
    <xf numFmtId="0" fontId="84" fillId="0" borderId="30" xfId="62" applyFont="1" applyFill="1" applyBorder="1" applyAlignment="1">
      <alignment vertical="top"/>
      <protection/>
    </xf>
    <xf numFmtId="0" fontId="84" fillId="0" borderId="104" xfId="62" applyFont="1" applyFill="1" applyBorder="1" applyAlignment="1">
      <alignment horizontal="left" vertical="top"/>
      <protection/>
    </xf>
    <xf numFmtId="0" fontId="84" fillId="0" borderId="112" xfId="62" applyFont="1" applyFill="1" applyBorder="1" applyAlignment="1">
      <alignment horizontal="left" vertical="top"/>
      <protection/>
    </xf>
    <xf numFmtId="0" fontId="84" fillId="0" borderId="28" xfId="62" applyFont="1" applyFill="1" applyBorder="1" applyAlignment="1">
      <alignment horizontal="left" vertical="top"/>
      <protection/>
    </xf>
    <xf numFmtId="0" fontId="84" fillId="0" borderId="113" xfId="62" applyFont="1" applyFill="1" applyBorder="1" applyAlignment="1">
      <alignment horizontal="left" vertical="top"/>
      <protection/>
    </xf>
    <xf numFmtId="0" fontId="84" fillId="0" borderId="114" xfId="62" applyFont="1" applyFill="1" applyBorder="1" applyAlignment="1">
      <alignment horizontal="left" vertical="top"/>
      <protection/>
    </xf>
    <xf numFmtId="0" fontId="84" fillId="0" borderId="115" xfId="62" applyFont="1" applyFill="1" applyBorder="1" applyAlignment="1">
      <alignment horizontal="left" vertical="top"/>
      <protection/>
    </xf>
    <xf numFmtId="0" fontId="87" fillId="0" borderId="36" xfId="62" applyFont="1" applyFill="1" applyBorder="1" applyAlignment="1">
      <alignment horizontal="right"/>
      <protection/>
    </xf>
    <xf numFmtId="0" fontId="84" fillId="0" borderId="58" xfId="62" applyFont="1" applyFill="1" applyBorder="1" applyAlignment="1">
      <alignment horizontal="left" vertical="top" wrapText="1"/>
      <protection/>
    </xf>
    <xf numFmtId="0" fontId="87" fillId="0" borderId="39" xfId="62" applyFont="1" applyFill="1" applyBorder="1" applyAlignment="1">
      <alignment horizontal="right"/>
      <protection/>
    </xf>
    <xf numFmtId="0" fontId="84" fillId="0" borderId="0" xfId="62" applyFont="1" applyBorder="1" applyAlignment="1">
      <alignment vertical="top" wrapText="1"/>
      <protection/>
    </xf>
    <xf numFmtId="0" fontId="84" fillId="0" borderId="0" xfId="62" applyFont="1" applyBorder="1" applyAlignment="1">
      <alignment vertical="top"/>
      <protection/>
    </xf>
    <xf numFmtId="0" fontId="88" fillId="0" borderId="20" xfId="63" applyFont="1" applyFill="1" applyBorder="1">
      <alignment/>
      <protection/>
    </xf>
    <xf numFmtId="0" fontId="88" fillId="0" borderId="53" xfId="63" applyFont="1" applyFill="1" applyBorder="1">
      <alignment/>
      <protection/>
    </xf>
    <xf numFmtId="0" fontId="88" fillId="0" borderId="0" xfId="63" applyFont="1" applyFill="1" applyBorder="1" applyAlignment="1">
      <alignment/>
      <protection/>
    </xf>
    <xf numFmtId="0" fontId="87" fillId="0" borderId="21" xfId="63" applyFont="1" applyFill="1" applyBorder="1" applyAlignment="1">
      <alignment horizontal="left"/>
      <protection/>
    </xf>
    <xf numFmtId="0" fontId="87" fillId="0" borderId="22" xfId="63" applyFont="1" applyFill="1" applyBorder="1" applyAlignment="1">
      <alignment horizontal="left"/>
      <protection/>
    </xf>
    <xf numFmtId="0" fontId="88" fillId="0" borderId="38" xfId="63" applyFont="1" applyFill="1" applyBorder="1" applyAlignment="1">
      <alignment horizontal="left"/>
      <protection/>
    </xf>
    <xf numFmtId="0" fontId="88" fillId="0" borderId="26" xfId="63" applyFont="1" applyFill="1" applyBorder="1" applyAlignment="1">
      <alignment horizontal="left"/>
      <protection/>
    </xf>
    <xf numFmtId="0" fontId="88" fillId="0" borderId="116" xfId="63" applyFont="1" applyFill="1" applyBorder="1" applyAlignment="1">
      <alignment horizontal="center"/>
      <protection/>
    </xf>
    <xf numFmtId="0" fontId="88" fillId="0" borderId="117" xfId="63" applyFont="1" applyFill="1" applyBorder="1" applyAlignment="1">
      <alignment horizontal="center"/>
      <protection/>
    </xf>
    <xf numFmtId="0" fontId="88" fillId="0" borderId="118" xfId="63" applyFont="1" applyFill="1" applyBorder="1" applyAlignment="1">
      <alignment horizontal="center"/>
      <protection/>
    </xf>
    <xf numFmtId="0" fontId="88" fillId="0" borderId="119" xfId="63" applyFont="1" applyFill="1" applyBorder="1" applyAlignment="1">
      <alignment horizontal="center"/>
      <protection/>
    </xf>
    <xf numFmtId="0" fontId="88" fillId="0" borderId="120" xfId="63" applyFont="1" applyFill="1" applyBorder="1" applyAlignment="1">
      <alignment horizontal="center"/>
      <protection/>
    </xf>
    <xf numFmtId="0" fontId="88" fillId="0" borderId="121" xfId="63" applyFont="1" applyFill="1" applyBorder="1" applyAlignment="1">
      <alignment horizontal="center"/>
      <protection/>
    </xf>
    <xf numFmtId="0" fontId="88" fillId="0" borderId="122" xfId="63" applyFont="1" applyFill="1" applyBorder="1" applyAlignment="1">
      <alignment horizontal="center"/>
      <protection/>
    </xf>
    <xf numFmtId="0" fontId="88" fillId="0" borderId="123" xfId="63" applyFont="1" applyFill="1" applyBorder="1" applyAlignment="1">
      <alignment horizontal="center"/>
      <protection/>
    </xf>
    <xf numFmtId="0" fontId="88" fillId="0" borderId="124" xfId="63" applyFont="1" applyFill="1" applyBorder="1" applyAlignment="1">
      <alignment horizontal="center"/>
      <protection/>
    </xf>
    <xf numFmtId="0" fontId="88" fillId="0" borderId="125" xfId="63" applyFont="1" applyFill="1" applyBorder="1" applyAlignment="1">
      <alignment horizontal="center"/>
      <protection/>
    </xf>
    <xf numFmtId="0" fontId="87" fillId="0" borderId="70" xfId="63" applyFont="1" applyFill="1" applyBorder="1" applyAlignment="1">
      <alignment horizontal="center"/>
      <protection/>
    </xf>
    <xf numFmtId="0" fontId="87" fillId="0" borderId="0" xfId="63" applyFont="1" applyFill="1" applyBorder="1" applyAlignment="1">
      <alignment horizontal="center"/>
      <protection/>
    </xf>
    <xf numFmtId="0" fontId="82" fillId="0" borderId="20" xfId="62" applyFont="1" applyFill="1" applyBorder="1" applyAlignment="1">
      <alignment horizontal="right"/>
      <protection/>
    </xf>
    <xf numFmtId="0" fontId="82" fillId="0" borderId="126" xfId="62" applyFont="1" applyFill="1" applyBorder="1" applyAlignment="1">
      <alignment horizontal="right"/>
      <protection/>
    </xf>
    <xf numFmtId="0" fontId="82" fillId="0" borderId="71" xfId="62" applyFont="1" applyFill="1" applyBorder="1" applyAlignment="1">
      <alignment horizontal="right"/>
      <protection/>
    </xf>
    <xf numFmtId="172" fontId="82" fillId="0" borderId="74" xfId="62" applyNumberFormat="1" applyFont="1" applyFill="1" applyBorder="1" applyAlignment="1">
      <alignment horizontal="right"/>
      <protection/>
    </xf>
    <xf numFmtId="172" fontId="82" fillId="0" borderId="94" xfId="62" applyNumberFormat="1" applyFont="1" applyFill="1" applyBorder="1" applyAlignment="1">
      <alignment horizontal="right"/>
      <protection/>
    </xf>
    <xf numFmtId="172" fontId="82" fillId="0" borderId="61" xfId="62" applyNumberFormat="1" applyFont="1" applyFill="1" applyBorder="1" applyAlignment="1">
      <alignment horizontal="right"/>
      <protection/>
    </xf>
    <xf numFmtId="0" fontId="87" fillId="0" borderId="28" xfId="63" applyFont="1" applyFill="1" applyBorder="1" applyAlignment="1">
      <alignment horizontal="center"/>
      <protection/>
    </xf>
    <xf numFmtId="0" fontId="82" fillId="0" borderId="21" xfId="62" applyFont="1" applyFill="1" applyBorder="1" applyAlignment="1">
      <alignment horizontal="right"/>
      <protection/>
    </xf>
    <xf numFmtId="0" fontId="82" fillId="0" borderId="127" xfId="62" applyFont="1" applyFill="1" applyBorder="1" applyAlignment="1">
      <alignment horizontal="right"/>
      <protection/>
    </xf>
    <xf numFmtId="0" fontId="82" fillId="0" borderId="80" xfId="62" applyFont="1" applyFill="1" applyBorder="1" applyAlignment="1">
      <alignment horizontal="right"/>
      <protection/>
    </xf>
    <xf numFmtId="172" fontId="82" fillId="0" borderId="91" xfId="62" applyNumberFormat="1" applyFont="1" applyFill="1" applyBorder="1" applyAlignment="1">
      <alignment horizontal="right"/>
      <protection/>
    </xf>
    <xf numFmtId="172" fontId="82" fillId="0" borderId="18" xfId="62" applyNumberFormat="1" applyFont="1" applyFill="1" applyBorder="1" applyAlignment="1">
      <alignment horizontal="right"/>
      <protection/>
    </xf>
    <xf numFmtId="172" fontId="82" fillId="0" borderId="33" xfId="62" applyNumberFormat="1" applyFont="1" applyFill="1" applyBorder="1" applyAlignment="1">
      <alignment horizontal="right"/>
      <protection/>
    </xf>
    <xf numFmtId="0" fontId="87" fillId="0" borderId="76" xfId="63" applyFont="1" applyFill="1" applyBorder="1" applyAlignment="1">
      <alignment horizontal="center"/>
      <protection/>
    </xf>
    <xf numFmtId="172" fontId="82" fillId="0" borderId="128" xfId="62" applyNumberFormat="1" applyFont="1" applyFill="1" applyBorder="1" applyAlignment="1">
      <alignment horizontal="right"/>
      <protection/>
    </xf>
    <xf numFmtId="172" fontId="82" fillId="0" borderId="97" xfId="62" applyNumberFormat="1" applyFont="1" applyFill="1" applyBorder="1" applyAlignment="1">
      <alignment horizontal="right"/>
      <protection/>
    </xf>
    <xf numFmtId="172" fontId="82" fillId="0" borderId="34" xfId="62" applyNumberFormat="1" applyFont="1" applyFill="1" applyBorder="1" applyAlignment="1">
      <alignment horizontal="right"/>
      <protection/>
    </xf>
    <xf numFmtId="0" fontId="87" fillId="0" borderId="29" xfId="63" applyFont="1" applyFill="1" applyBorder="1" applyAlignment="1">
      <alignment horizontal="center"/>
      <protection/>
    </xf>
    <xf numFmtId="0" fontId="87" fillId="0" borderId="57" xfId="63" applyFont="1" applyFill="1" applyBorder="1" applyAlignment="1">
      <alignment horizontal="center"/>
      <protection/>
    </xf>
    <xf numFmtId="0" fontId="82" fillId="0" borderId="38" xfId="62" applyFont="1" applyFill="1" applyBorder="1" applyAlignment="1">
      <alignment horizontal="right"/>
      <protection/>
    </xf>
    <xf numFmtId="0" fontId="82" fillId="0" borderId="129" xfId="62" applyFont="1" applyFill="1" applyBorder="1" applyAlignment="1">
      <alignment horizontal="right"/>
      <protection/>
    </xf>
    <xf numFmtId="0" fontId="82" fillId="0" borderId="26" xfId="62" applyFont="1" applyFill="1" applyBorder="1" applyAlignment="1">
      <alignment horizontal="right"/>
      <protection/>
    </xf>
    <xf numFmtId="172" fontId="82" fillId="0" borderId="69" xfId="62" applyNumberFormat="1" applyFont="1" applyFill="1" applyBorder="1" applyAlignment="1">
      <alignment horizontal="right"/>
      <protection/>
    </xf>
    <xf numFmtId="172" fontId="82" fillId="0" borderId="24" xfId="62" applyNumberFormat="1" applyFont="1" applyFill="1" applyBorder="1" applyAlignment="1">
      <alignment horizontal="right"/>
      <protection/>
    </xf>
    <xf numFmtId="172" fontId="82" fillId="0" borderId="30" xfId="62" applyNumberFormat="1" applyFont="1" applyFill="1" applyBorder="1" applyAlignment="1">
      <alignment horizontal="right"/>
      <protection/>
    </xf>
    <xf numFmtId="9" fontId="87" fillId="0" borderId="0" xfId="62" applyNumberFormat="1" applyFont="1">
      <alignment/>
      <protection/>
    </xf>
    <xf numFmtId="9" fontId="87" fillId="0" borderId="0" xfId="62" applyNumberFormat="1" applyFont="1" applyAlignment="1">
      <alignment horizontal="right"/>
      <protection/>
    </xf>
    <xf numFmtId="0" fontId="87" fillId="0" borderId="0" xfId="62" applyFont="1" applyAlignment="1">
      <alignment horizontal="right"/>
      <protection/>
    </xf>
    <xf numFmtId="0" fontId="87" fillId="0" borderId="53" xfId="63" applyFont="1" applyFill="1" applyBorder="1">
      <alignment/>
      <protection/>
    </xf>
    <xf numFmtId="0" fontId="88" fillId="0" borderId="63" xfId="63" applyFont="1" applyFill="1" applyBorder="1" applyAlignment="1">
      <alignment horizontal="center"/>
      <protection/>
    </xf>
    <xf numFmtId="0" fontId="88" fillId="0" borderId="84" xfId="63" applyFont="1" applyFill="1" applyBorder="1" applyAlignment="1">
      <alignment horizontal="center"/>
      <protection/>
    </xf>
    <xf numFmtId="0" fontId="88" fillId="0" borderId="64" xfId="63" applyFont="1" applyFill="1" applyBorder="1" applyAlignment="1">
      <alignment horizontal="center"/>
      <protection/>
    </xf>
    <xf numFmtId="0" fontId="87" fillId="0" borderId="73" xfId="63" applyFont="1" applyFill="1" applyBorder="1" applyAlignment="1">
      <alignment horizontal="center"/>
      <protection/>
    </xf>
    <xf numFmtId="0" fontId="82" fillId="0" borderId="74" xfId="62" applyFont="1" applyFill="1" applyBorder="1" applyAlignment="1">
      <alignment horizontal="right"/>
      <protection/>
    </xf>
    <xf numFmtId="172" fontId="82" fillId="0" borderId="74" xfId="62" applyNumberFormat="1" applyFont="1" applyFill="1" applyBorder="1">
      <alignment/>
      <protection/>
    </xf>
    <xf numFmtId="172" fontId="82" fillId="0" borderId="94" xfId="62" applyNumberFormat="1" applyFont="1" applyFill="1" applyBorder="1">
      <alignment/>
      <protection/>
    </xf>
    <xf numFmtId="172" fontId="82" fillId="0" borderId="61" xfId="62" applyNumberFormat="1" applyFont="1" applyFill="1" applyBorder="1">
      <alignment/>
      <protection/>
    </xf>
    <xf numFmtId="172" fontId="87" fillId="0" borderId="0" xfId="62" applyNumberFormat="1" applyFont="1" applyAlignment="1">
      <alignment horizontal="right"/>
      <protection/>
    </xf>
    <xf numFmtId="0" fontId="82" fillId="0" borderId="75" xfId="62" applyFont="1" applyFill="1" applyBorder="1" applyAlignment="1">
      <alignment horizontal="right"/>
      <protection/>
    </xf>
    <xf numFmtId="172" fontId="82" fillId="0" borderId="27" xfId="62" applyNumberFormat="1" applyFont="1" applyFill="1" applyBorder="1" applyAlignment="1">
      <alignment horizontal="right"/>
      <protection/>
    </xf>
    <xf numFmtId="172" fontId="82" fillId="0" borderId="91" xfId="62" applyNumberFormat="1" applyFont="1" applyFill="1" applyBorder="1">
      <alignment/>
      <protection/>
    </xf>
    <xf numFmtId="172" fontId="82" fillId="0" borderId="18" xfId="62" applyNumberFormat="1" applyFont="1" applyFill="1" applyBorder="1">
      <alignment/>
      <protection/>
    </xf>
    <xf numFmtId="172" fontId="82" fillId="0" borderId="33" xfId="62" applyNumberFormat="1" applyFont="1" applyFill="1" applyBorder="1">
      <alignment/>
      <protection/>
    </xf>
    <xf numFmtId="172" fontId="82" fillId="0" borderId="128" xfId="62" applyNumberFormat="1" applyFont="1" applyFill="1" applyBorder="1">
      <alignment/>
      <protection/>
    </xf>
    <xf numFmtId="172" fontId="82" fillId="0" borderId="97" xfId="62" applyNumberFormat="1" applyFont="1" applyFill="1" applyBorder="1">
      <alignment/>
      <protection/>
    </xf>
    <xf numFmtId="172" fontId="82" fillId="0" borderId="34" xfId="62" applyNumberFormat="1" applyFont="1" applyFill="1" applyBorder="1">
      <alignment/>
      <protection/>
    </xf>
    <xf numFmtId="0" fontId="87" fillId="0" borderId="51" xfId="63" applyFont="1" applyFill="1" applyBorder="1" applyAlignment="1">
      <alignment horizontal="center"/>
      <protection/>
    </xf>
    <xf numFmtId="0" fontId="82" fillId="0" borderId="69" xfId="62" applyFont="1" applyFill="1" applyBorder="1" applyAlignment="1">
      <alignment horizontal="right"/>
      <protection/>
    </xf>
    <xf numFmtId="172" fontId="82" fillId="0" borderId="69" xfId="62" applyNumberFormat="1" applyFont="1" applyFill="1" applyBorder="1">
      <alignment/>
      <protection/>
    </xf>
    <xf numFmtId="172" fontId="82" fillId="0" borderId="24" xfId="62" applyNumberFormat="1" applyFont="1" applyFill="1" applyBorder="1">
      <alignment/>
      <protection/>
    </xf>
    <xf numFmtId="172" fontId="82" fillId="0" borderId="30" xfId="62" applyNumberFormat="1" applyFont="1" applyFill="1" applyBorder="1">
      <alignment/>
      <protection/>
    </xf>
    <xf numFmtId="0" fontId="88" fillId="0" borderId="0" xfId="62" applyFont="1" applyAlignment="1">
      <alignment horizontal="left"/>
      <protection/>
    </xf>
    <xf numFmtId="16" fontId="87" fillId="0" borderId="0" xfId="62" applyNumberFormat="1" applyFont="1">
      <alignment/>
      <protection/>
    </xf>
    <xf numFmtId="0" fontId="88" fillId="0" borderId="0" xfId="62" applyNumberFormat="1" applyFont="1" applyBorder="1" applyAlignment="1" quotePrefix="1">
      <alignment horizontal="center"/>
      <protection/>
    </xf>
    <xf numFmtId="0" fontId="88" fillId="0" borderId="0" xfId="62" applyNumberFormat="1" applyFont="1" applyBorder="1" applyAlignment="1" quotePrefix="1">
      <alignment horizontal="right"/>
      <protection/>
    </xf>
    <xf numFmtId="0" fontId="87" fillId="0" borderId="0" xfId="62" applyFont="1" applyAlignment="1">
      <alignment horizontal="left"/>
      <protection/>
    </xf>
    <xf numFmtId="0" fontId="88" fillId="0" borderId="78" xfId="62" applyFont="1" applyFill="1" applyBorder="1" applyAlignment="1">
      <alignment horizontal="center" wrapText="1"/>
      <protection/>
    </xf>
    <xf numFmtId="0" fontId="88" fillId="0" borderId="130" xfId="62" applyFont="1" applyFill="1" applyBorder="1">
      <alignment/>
      <protection/>
    </xf>
    <xf numFmtId="0" fontId="85" fillId="0" borderId="130" xfId="62" applyFont="1" applyFill="1" applyBorder="1" applyAlignment="1">
      <alignment horizontal="right" wrapText="1"/>
      <protection/>
    </xf>
    <xf numFmtId="0" fontId="85" fillId="0" borderId="71" xfId="62" applyFont="1" applyFill="1" applyBorder="1" applyAlignment="1">
      <alignment horizontal="right" wrapText="1"/>
      <protection/>
    </xf>
    <xf numFmtId="0" fontId="87" fillId="0" borderId="0" xfId="62" applyNumberFormat="1" applyFont="1" quotePrefix="1">
      <alignment/>
      <protection/>
    </xf>
    <xf numFmtId="0" fontId="87" fillId="0" borderId="0" xfId="62" applyNumberFormat="1" applyFont="1" applyAlignment="1" quotePrefix="1">
      <alignment horizontal="right"/>
      <protection/>
    </xf>
    <xf numFmtId="16" fontId="87" fillId="0" borderId="67" xfId="62" applyNumberFormat="1" applyFont="1" applyFill="1" applyBorder="1">
      <alignment/>
      <protection/>
    </xf>
    <xf numFmtId="172" fontId="87" fillId="0" borderId="61" xfId="62" applyNumberFormat="1" applyFont="1" applyFill="1" applyBorder="1" applyAlignment="1">
      <alignment horizontal="right"/>
      <protection/>
    </xf>
    <xf numFmtId="2" fontId="87" fillId="0" borderId="0" xfId="62" applyNumberFormat="1" applyFont="1" applyAlignment="1">
      <alignment horizontal="right"/>
      <protection/>
    </xf>
    <xf numFmtId="16" fontId="87" fillId="0" borderId="68" xfId="62" applyNumberFormat="1" applyFont="1" applyFill="1" applyBorder="1">
      <alignment/>
      <protection/>
    </xf>
    <xf numFmtId="0" fontId="87" fillId="0" borderId="91" xfId="62" applyFont="1" applyFill="1" applyBorder="1" applyAlignment="1">
      <alignment horizontal="right"/>
      <protection/>
    </xf>
    <xf numFmtId="16" fontId="87" fillId="0" borderId="66" xfId="62" applyNumberFormat="1" applyFont="1" applyFill="1" applyBorder="1">
      <alignment/>
      <protection/>
    </xf>
    <xf numFmtId="0" fontId="87" fillId="0" borderId="69" xfId="62" applyFont="1" applyFill="1" applyBorder="1" applyAlignment="1">
      <alignment horizontal="right"/>
      <protection/>
    </xf>
    <xf numFmtId="172" fontId="87" fillId="0" borderId="0" xfId="62" applyNumberFormat="1" applyFont="1" applyAlignment="1" quotePrefix="1">
      <alignment horizontal="right"/>
      <protection/>
    </xf>
    <xf numFmtId="0" fontId="88" fillId="0" borderId="0" xfId="62" applyFont="1" applyAlignment="1">
      <alignment/>
      <protection/>
    </xf>
    <xf numFmtId="0" fontId="82" fillId="0" borderId="0" xfId="66" applyFont="1" applyFill="1" applyAlignment="1">
      <alignment horizontal="center"/>
      <protection/>
    </xf>
    <xf numFmtId="0" fontId="82" fillId="0" borderId="0" xfId="67" applyFont="1" applyFill="1" applyAlignment="1">
      <alignment horizontal="center"/>
      <protection/>
    </xf>
    <xf numFmtId="0" fontId="82" fillId="0" borderId="0" xfId="62" applyFont="1" applyFill="1">
      <alignment/>
      <protection/>
    </xf>
    <xf numFmtId="0" fontId="88" fillId="0" borderId="20" xfId="62" applyFont="1" applyFill="1" applyBorder="1" applyAlignment="1">
      <alignment vertical="top"/>
      <protection/>
    </xf>
    <xf numFmtId="0" fontId="88" fillId="0" borderId="53" xfId="62" applyFont="1" applyFill="1" applyBorder="1" applyAlignment="1">
      <alignment vertical="top"/>
      <protection/>
    </xf>
    <xf numFmtId="0" fontId="88" fillId="0" borderId="29" xfId="62" applyFont="1" applyFill="1" applyBorder="1">
      <alignment/>
      <protection/>
    </xf>
    <xf numFmtId="0" fontId="90" fillId="0" borderId="63" xfId="62" applyFont="1" applyFill="1" applyBorder="1" applyAlignment="1">
      <alignment horizontal="right"/>
      <protection/>
    </xf>
    <xf numFmtId="0" fontId="90" fillId="0" borderId="84" xfId="62" applyFont="1" applyFill="1" applyBorder="1" applyAlignment="1">
      <alignment horizontal="right"/>
      <protection/>
    </xf>
    <xf numFmtId="0" fontId="85" fillId="0" borderId="70" xfId="62" applyFont="1" applyFill="1" applyBorder="1">
      <alignment/>
      <protection/>
    </xf>
    <xf numFmtId="0" fontId="85" fillId="0" borderId="73" xfId="62" applyFont="1" applyFill="1" applyBorder="1">
      <alignment/>
      <protection/>
    </xf>
    <xf numFmtId="0" fontId="84" fillId="0" borderId="74" xfId="62" applyFont="1" applyFill="1" applyBorder="1">
      <alignment/>
      <protection/>
    </xf>
    <xf numFmtId="172" fontId="84" fillId="0" borderId="61" xfId="62" applyNumberFormat="1" applyFont="1" applyFill="1" applyBorder="1">
      <alignment/>
      <protection/>
    </xf>
    <xf numFmtId="0" fontId="85" fillId="0" borderId="74" xfId="62" applyFont="1" applyFill="1" applyBorder="1">
      <alignment/>
      <protection/>
    </xf>
    <xf numFmtId="172" fontId="85" fillId="0" borderId="61" xfId="62" applyNumberFormat="1" applyFont="1" applyFill="1" applyBorder="1">
      <alignment/>
      <protection/>
    </xf>
    <xf numFmtId="0" fontId="85" fillId="0" borderId="28" xfId="62" applyFont="1" applyFill="1" applyBorder="1">
      <alignment/>
      <protection/>
    </xf>
    <xf numFmtId="0" fontId="85" fillId="0" borderId="43" xfId="62" applyFont="1" applyFill="1" applyBorder="1">
      <alignment/>
      <protection/>
    </xf>
    <xf numFmtId="0" fontId="84" fillId="0" borderId="91" xfId="62" applyFont="1" applyFill="1" applyBorder="1">
      <alignment/>
      <protection/>
    </xf>
    <xf numFmtId="172" fontId="84" fillId="0" borderId="33" xfId="62" applyNumberFormat="1" applyFont="1" applyFill="1" applyBorder="1">
      <alignment/>
      <protection/>
    </xf>
    <xf numFmtId="0" fontId="85" fillId="0" borderId="91" xfId="62" applyFont="1" applyFill="1" applyBorder="1">
      <alignment/>
      <protection/>
    </xf>
    <xf numFmtId="172" fontId="85" fillId="0" borderId="33" xfId="62" applyNumberFormat="1" applyFont="1" applyFill="1" applyBorder="1">
      <alignment/>
      <protection/>
    </xf>
    <xf numFmtId="0" fontId="85" fillId="0" borderId="76" xfId="62" applyFont="1" applyFill="1" applyBorder="1">
      <alignment/>
      <protection/>
    </xf>
    <xf numFmtId="0" fontId="85" fillId="0" borderId="98" xfId="62" applyFont="1" applyFill="1" applyBorder="1">
      <alignment/>
      <protection/>
    </xf>
    <xf numFmtId="0" fontId="84" fillId="0" borderId="128" xfId="62" applyFont="1" applyFill="1" applyBorder="1">
      <alignment/>
      <protection/>
    </xf>
    <xf numFmtId="0" fontId="85" fillId="0" borderId="128" xfId="62" applyFont="1" applyFill="1" applyBorder="1">
      <alignment/>
      <protection/>
    </xf>
    <xf numFmtId="0" fontId="88" fillId="0" borderId="0" xfId="62" applyFont="1" applyFill="1" applyAlignment="1">
      <alignment horizontal="center"/>
      <protection/>
    </xf>
    <xf numFmtId="0" fontId="87" fillId="0" borderId="0" xfId="62" applyFont="1" applyFill="1" applyAlignment="1">
      <alignment horizontal="left"/>
      <protection/>
    </xf>
    <xf numFmtId="0" fontId="85" fillId="0" borderId="29" xfId="62" applyFont="1" applyFill="1" applyBorder="1">
      <alignment/>
      <protection/>
    </xf>
    <xf numFmtId="0" fontId="85" fillId="0" borderId="51" xfId="62" applyFont="1" applyFill="1" applyBorder="1">
      <alignment/>
      <protection/>
    </xf>
    <xf numFmtId="0" fontId="84" fillId="0" borderId="69" xfId="62" applyFont="1" applyFill="1" applyBorder="1">
      <alignment/>
      <protection/>
    </xf>
    <xf numFmtId="172" fontId="84" fillId="0" borderId="72" xfId="62" applyNumberFormat="1" applyFont="1" applyFill="1" applyBorder="1">
      <alignment/>
      <protection/>
    </xf>
    <xf numFmtId="0" fontId="85" fillId="0" borderId="69" xfId="62" applyFont="1" applyFill="1" applyBorder="1">
      <alignment/>
      <protection/>
    </xf>
    <xf numFmtId="172" fontId="85" fillId="0" borderId="72" xfId="62" applyNumberFormat="1" applyFont="1" applyFill="1" applyBorder="1">
      <alignment/>
      <protection/>
    </xf>
    <xf numFmtId="0" fontId="18" fillId="0" borderId="0" xfId="0" applyFont="1" applyAlignment="1">
      <alignment/>
    </xf>
    <xf numFmtId="0" fontId="87" fillId="0" borderId="131" xfId="0" applyFont="1" applyBorder="1" applyAlignment="1">
      <alignment/>
    </xf>
    <xf numFmtId="0" fontId="82" fillId="0" borderId="131" xfId="68" applyFont="1" applyFill="1" applyBorder="1" applyAlignment="1">
      <alignment horizontal="center"/>
      <protection/>
    </xf>
    <xf numFmtId="0" fontId="87" fillId="0" borderId="132" xfId="0" applyFont="1" applyBorder="1" applyAlignment="1">
      <alignment/>
    </xf>
    <xf numFmtId="0" fontId="83" fillId="0" borderId="132" xfId="68" applyFont="1" applyFill="1" applyBorder="1" applyAlignment="1">
      <alignment horizontal="center"/>
      <protection/>
    </xf>
    <xf numFmtId="0" fontId="83" fillId="0" borderId="133" xfId="68" applyFont="1" applyFill="1" applyBorder="1" applyAlignment="1" quotePrefix="1">
      <alignment horizontal="center"/>
      <protection/>
    </xf>
    <xf numFmtId="0" fontId="83" fillId="0" borderId="133" xfId="68" applyFont="1" applyFill="1" applyBorder="1" applyAlignment="1">
      <alignment horizontal="center"/>
      <protection/>
    </xf>
    <xf numFmtId="0" fontId="89" fillId="0" borderId="0" xfId="0" applyFont="1" applyAlignment="1">
      <alignment/>
    </xf>
    <xf numFmtId="3" fontId="92" fillId="0" borderId="0" xfId="0" applyNumberFormat="1" applyFont="1" applyAlignment="1">
      <alignment horizontal="right"/>
    </xf>
    <xf numFmtId="1" fontId="92" fillId="0" borderId="0" xfId="0" applyNumberFormat="1" applyFont="1" applyAlignment="1">
      <alignment horizontal="right"/>
    </xf>
    <xf numFmtId="0" fontId="87" fillId="0" borderId="0" xfId="0" applyFont="1" applyAlignment="1">
      <alignment horizontal="right"/>
    </xf>
    <xf numFmtId="3" fontId="92" fillId="0" borderId="0" xfId="68" applyNumberFormat="1" applyFont="1" applyFill="1" applyAlignment="1">
      <alignment horizontal="right"/>
      <protection/>
    </xf>
    <xf numFmtId="0" fontId="89" fillId="0" borderId="132" xfId="0" applyFont="1" applyBorder="1" applyAlignment="1">
      <alignment/>
    </xf>
    <xf numFmtId="3" fontId="92" fillId="0" borderId="132" xfId="68" applyNumberFormat="1" applyFont="1" applyFill="1" applyBorder="1" applyAlignment="1">
      <alignment horizontal="right"/>
      <protection/>
    </xf>
    <xf numFmtId="3" fontId="82" fillId="0" borderId="0" xfId="64" applyNumberFormat="1" applyFont="1" applyAlignment="1">
      <alignment horizontal="right"/>
      <protection/>
    </xf>
    <xf numFmtId="3" fontId="82" fillId="0" borderId="0" xfId="0" applyNumberFormat="1" applyFont="1" applyAlignment="1">
      <alignment/>
    </xf>
    <xf numFmtId="1" fontId="82" fillId="0" borderId="0" xfId="64" applyNumberFormat="1" applyFont="1" applyAlignment="1">
      <alignment horizontal="right"/>
      <protection/>
    </xf>
    <xf numFmtId="1" fontId="87" fillId="0" borderId="0" xfId="0" applyNumberFormat="1" applyFont="1" applyAlignment="1">
      <alignment/>
    </xf>
    <xf numFmtId="0" fontId="92" fillId="0" borderId="0" xfId="64" applyFont="1" applyAlignment="1">
      <alignment horizontal="center"/>
      <protection/>
    </xf>
    <xf numFmtId="1" fontId="82" fillId="0" borderId="0" xfId="0" applyNumberFormat="1" applyFont="1" applyAlignment="1">
      <alignment/>
    </xf>
    <xf numFmtId="3" fontId="82" fillId="0" borderId="0" xfId="64" applyNumberFormat="1" applyFont="1" applyBorder="1" applyAlignment="1">
      <alignment horizontal="right"/>
      <protection/>
    </xf>
    <xf numFmtId="3" fontId="82" fillId="0" borderId="0" xfId="0" applyNumberFormat="1" applyFont="1" applyBorder="1" applyAlignment="1">
      <alignment/>
    </xf>
    <xf numFmtId="0" fontId="82" fillId="0" borderId="13" xfId="0" applyFont="1" applyBorder="1" applyAlignment="1">
      <alignment/>
    </xf>
    <xf numFmtId="3" fontId="82" fillId="0" borderId="13" xfId="64" applyNumberFormat="1" applyFont="1" applyBorder="1" applyAlignment="1">
      <alignment horizontal="right"/>
      <protection/>
    </xf>
    <xf numFmtId="0" fontId="11" fillId="0" borderId="0" xfId="65">
      <alignment/>
      <protection/>
    </xf>
    <xf numFmtId="0" fontId="11" fillId="0" borderId="0" xfId="65" applyAlignment="1">
      <alignment horizontal="center"/>
      <protection/>
    </xf>
    <xf numFmtId="0" fontId="83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87" fillId="0" borderId="0" xfId="0" applyFont="1" applyFill="1" applyAlignment="1">
      <alignment horizontal="center"/>
    </xf>
    <xf numFmtId="0" fontId="83" fillId="0" borderId="0" xfId="0" applyFont="1" applyFill="1" applyBorder="1" applyAlignment="1">
      <alignment horizontal="left"/>
    </xf>
    <xf numFmtId="0" fontId="93" fillId="0" borderId="0" xfId="0" applyFont="1" applyFill="1" applyAlignment="1">
      <alignment/>
    </xf>
    <xf numFmtId="0" fontId="84" fillId="0" borderId="0" xfId="0" applyFont="1" applyFill="1" applyAlignment="1">
      <alignment horizontal="center"/>
    </xf>
    <xf numFmtId="0" fontId="90" fillId="0" borderId="0" xfId="0" applyFont="1" applyFill="1" applyAlignment="1">
      <alignment/>
    </xf>
    <xf numFmtId="0" fontId="90" fillId="0" borderId="0" xfId="0" applyFont="1" applyFill="1" applyBorder="1" applyAlignment="1">
      <alignment/>
    </xf>
    <xf numFmtId="0" fontId="90" fillId="0" borderId="132" xfId="0" applyFont="1" applyFill="1" applyBorder="1" applyAlignment="1">
      <alignment horizontal="center"/>
    </xf>
    <xf numFmtId="16" fontId="90" fillId="0" borderId="132" xfId="0" applyNumberFormat="1" applyFont="1" applyFill="1" applyBorder="1" applyAlignment="1" quotePrefix="1">
      <alignment horizontal="center"/>
    </xf>
    <xf numFmtId="0" fontId="90" fillId="0" borderId="132" xfId="0" applyFont="1" applyFill="1" applyBorder="1" applyAlignment="1" quotePrefix="1">
      <alignment horizontal="center"/>
    </xf>
    <xf numFmtId="0" fontId="90" fillId="0" borderId="0" xfId="0" applyFont="1" applyAlignment="1">
      <alignment/>
    </xf>
    <xf numFmtId="0" fontId="93" fillId="0" borderId="0" xfId="0" applyFont="1" applyAlignment="1">
      <alignment/>
    </xf>
    <xf numFmtId="0" fontId="91" fillId="0" borderId="0" xfId="0" applyFont="1" applyFill="1" applyAlignment="1">
      <alignment/>
    </xf>
    <xf numFmtId="3" fontId="91" fillId="0" borderId="0" xfId="0" applyNumberFormat="1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184" fontId="91" fillId="0" borderId="0" xfId="0" applyNumberFormat="1" applyFont="1" applyFill="1" applyAlignment="1">
      <alignment horizontal="center"/>
    </xf>
    <xf numFmtId="172" fontId="91" fillId="0" borderId="0" xfId="0" applyNumberFormat="1" applyFont="1" applyFill="1" applyAlignment="1">
      <alignment horizontal="center"/>
    </xf>
    <xf numFmtId="0" fontId="94" fillId="0" borderId="0" xfId="0" applyFont="1" applyFill="1" applyAlignment="1">
      <alignment/>
    </xf>
    <xf numFmtId="0" fontId="88" fillId="0" borderId="0" xfId="0" applyFont="1" applyBorder="1" applyAlignment="1">
      <alignment horizontal="right" wrapText="1"/>
    </xf>
    <xf numFmtId="0" fontId="95" fillId="0" borderId="13" xfId="0" applyFont="1" applyFill="1" applyBorder="1" applyAlignment="1">
      <alignment/>
    </xf>
    <xf numFmtId="0" fontId="88" fillId="0" borderId="13" xfId="0" applyFont="1" applyBorder="1" applyAlignment="1">
      <alignment horizontal="right" wrapText="1"/>
    </xf>
    <xf numFmtId="0" fontId="82" fillId="0" borderId="0" xfId="0" applyFont="1" applyFill="1" applyAlignment="1">
      <alignment/>
    </xf>
    <xf numFmtId="0" fontId="87" fillId="0" borderId="82" xfId="0" applyFont="1" applyBorder="1" applyAlignment="1">
      <alignment/>
    </xf>
    <xf numFmtId="172" fontId="87" fillId="0" borderId="82" xfId="0" applyNumberFormat="1" applyFont="1" applyBorder="1" applyAlignment="1">
      <alignment/>
    </xf>
    <xf numFmtId="0" fontId="82" fillId="0" borderId="13" xfId="0" applyFont="1" applyFill="1" applyBorder="1" applyAlignment="1">
      <alignment/>
    </xf>
    <xf numFmtId="0" fontId="87" fillId="0" borderId="13" xfId="0" applyFont="1" applyBorder="1" applyAlignment="1">
      <alignment/>
    </xf>
    <xf numFmtId="172" fontId="87" fillId="0" borderId="13" xfId="0" applyNumberFormat="1" applyFont="1" applyBorder="1" applyAlignment="1">
      <alignment/>
    </xf>
    <xf numFmtId="0" fontId="82" fillId="0" borderId="0" xfId="0" applyFont="1" applyAlignment="1">
      <alignment horizontal="right"/>
    </xf>
    <xf numFmtId="0" fontId="11" fillId="0" borderId="0" xfId="0" applyFont="1" applyAlignment="1">
      <alignment/>
    </xf>
    <xf numFmtId="0" fontId="82" fillId="0" borderId="0" xfId="69" applyFont="1" applyFill="1" applyAlignment="1">
      <alignment horizontal="left"/>
      <protection/>
    </xf>
    <xf numFmtId="0" fontId="82" fillId="0" borderId="0" xfId="69" applyFont="1" applyFill="1" applyBorder="1">
      <alignment/>
      <protection/>
    </xf>
    <xf numFmtId="0" fontId="82" fillId="0" borderId="0" xfId="69" applyFont="1" applyFill="1" applyBorder="1" applyAlignment="1">
      <alignment horizontal="right"/>
      <protection/>
    </xf>
    <xf numFmtId="0" fontId="83" fillId="0" borderId="0" xfId="69" applyFont="1" applyFill="1" applyAlignment="1">
      <alignment horizontal="left"/>
      <protection/>
    </xf>
    <xf numFmtId="0" fontId="83" fillId="0" borderId="0" xfId="69" applyFont="1" applyFill="1" applyBorder="1">
      <alignment/>
      <protection/>
    </xf>
    <xf numFmtId="0" fontId="83" fillId="0" borderId="132" xfId="69" applyFont="1" applyFill="1" applyBorder="1" applyAlignment="1">
      <alignment horizontal="center"/>
      <protection/>
    </xf>
    <xf numFmtId="2" fontId="83" fillId="0" borderId="132" xfId="69" applyNumberFormat="1" applyFont="1" applyFill="1" applyBorder="1" applyAlignment="1">
      <alignment horizontal="center"/>
      <protection/>
    </xf>
    <xf numFmtId="0" fontId="83" fillId="0" borderId="0" xfId="69" applyFont="1" applyFill="1" applyBorder="1" applyAlignment="1" quotePrefix="1">
      <alignment horizontal="left"/>
      <protection/>
    </xf>
    <xf numFmtId="0" fontId="83" fillId="0" borderId="0" xfId="69" applyFont="1" applyFill="1" applyBorder="1" applyAlignment="1">
      <alignment horizontal="right"/>
      <protection/>
    </xf>
    <xf numFmtId="0" fontId="82" fillId="0" borderId="0" xfId="69" applyFont="1" applyFill="1" applyAlignment="1">
      <alignment horizontal="right"/>
      <protection/>
    </xf>
    <xf numFmtId="2" fontId="83" fillId="0" borderId="0" xfId="69" applyNumberFormat="1" applyFont="1" applyFill="1" applyBorder="1" applyAlignment="1">
      <alignment horizontal="right"/>
      <protection/>
    </xf>
    <xf numFmtId="0" fontId="83" fillId="0" borderId="0" xfId="69" applyFont="1" applyFill="1" applyBorder="1" applyAlignment="1">
      <alignment horizontal="left"/>
      <protection/>
    </xf>
    <xf numFmtId="0" fontId="89" fillId="0" borderId="0" xfId="69" applyFont="1" applyFill="1" applyBorder="1">
      <alignment/>
      <protection/>
    </xf>
    <xf numFmtId="0" fontId="82" fillId="0" borderId="0" xfId="0" applyFont="1" applyFill="1" applyAlignment="1">
      <alignment horizontal="right"/>
    </xf>
    <xf numFmtId="0" fontId="96" fillId="0" borderId="0" xfId="69" applyNumberFormat="1" applyFont="1" applyFill="1" applyBorder="1" applyAlignment="1">
      <alignment horizontal="left"/>
      <protection/>
    </xf>
    <xf numFmtId="0" fontId="89" fillId="0" borderId="0" xfId="69" applyNumberFormat="1" applyFont="1" applyFill="1" applyBorder="1">
      <alignment/>
      <protection/>
    </xf>
    <xf numFmtId="0" fontId="82" fillId="0" borderId="0" xfId="69" applyNumberFormat="1" applyFont="1" applyFill="1" applyBorder="1" applyAlignment="1">
      <alignment horizontal="right"/>
      <protection/>
    </xf>
    <xf numFmtId="0" fontId="83" fillId="0" borderId="0" xfId="69" applyNumberFormat="1" applyFont="1" applyFill="1" applyBorder="1" applyAlignment="1" quotePrefix="1">
      <alignment horizontal="left"/>
      <protection/>
    </xf>
    <xf numFmtId="0" fontId="82" fillId="0" borderId="0" xfId="69" applyNumberFormat="1" applyFont="1" applyFill="1" applyBorder="1">
      <alignment/>
      <protection/>
    </xf>
    <xf numFmtId="0" fontId="83" fillId="0" borderId="0" xfId="69" applyNumberFormat="1" applyFont="1" applyFill="1" applyBorder="1" applyAlignment="1">
      <alignment horizontal="left"/>
      <protection/>
    </xf>
    <xf numFmtId="0" fontId="82" fillId="0" borderId="0" xfId="0" applyFont="1" applyFill="1" applyBorder="1" applyAlignment="1">
      <alignment horizontal="right"/>
    </xf>
    <xf numFmtId="0" fontId="96" fillId="0" borderId="13" xfId="69" applyNumberFormat="1" applyFont="1" applyFill="1" applyBorder="1" applyAlignment="1">
      <alignment horizontal="left"/>
      <protection/>
    </xf>
    <xf numFmtId="0" fontId="89" fillId="0" borderId="13" xfId="69" applyNumberFormat="1" applyFont="1" applyFill="1" applyBorder="1">
      <alignment/>
      <protection/>
    </xf>
    <xf numFmtId="0" fontId="82" fillId="0" borderId="13" xfId="69" applyNumberFormat="1" applyFont="1" applyFill="1" applyBorder="1" applyAlignment="1">
      <alignment horizontal="right"/>
      <protection/>
    </xf>
    <xf numFmtId="0" fontId="82" fillId="0" borderId="13" xfId="0" applyFont="1" applyFill="1" applyBorder="1" applyAlignment="1">
      <alignment horizontal="right"/>
    </xf>
    <xf numFmtId="0" fontId="82" fillId="0" borderId="13" xfId="69" applyFont="1" applyFill="1" applyBorder="1" applyAlignment="1">
      <alignment horizontal="right"/>
      <protection/>
    </xf>
    <xf numFmtId="0" fontId="96" fillId="0" borderId="0" xfId="69" applyFont="1" applyFill="1" applyBorder="1" applyAlignment="1">
      <alignment horizontal="left"/>
      <protection/>
    </xf>
    <xf numFmtId="0" fontId="83" fillId="0" borderId="0" xfId="69" applyNumberFormat="1" applyFont="1" applyFill="1" applyBorder="1" applyAlignment="1">
      <alignment horizontal="right"/>
      <protection/>
    </xf>
    <xf numFmtId="0" fontId="83" fillId="0" borderId="13" xfId="69" applyFont="1" applyFill="1" applyBorder="1" applyAlignment="1">
      <alignment horizontal="center"/>
      <protection/>
    </xf>
    <xf numFmtId="2" fontId="83" fillId="0" borderId="13" xfId="69" applyNumberFormat="1" applyFont="1" applyFill="1" applyBorder="1" applyAlignment="1">
      <alignment horizontal="center"/>
      <protection/>
    </xf>
    <xf numFmtId="0" fontId="83" fillId="0" borderId="0" xfId="69" applyNumberFormat="1" applyFont="1" applyFill="1" applyBorder="1">
      <alignment/>
      <protection/>
    </xf>
    <xf numFmtId="0" fontId="83" fillId="0" borderId="0" xfId="69" applyFont="1" applyFill="1" applyAlignment="1" quotePrefix="1">
      <alignment horizontal="left"/>
      <protection/>
    </xf>
    <xf numFmtId="0" fontId="83" fillId="0" borderId="0" xfId="0" applyFont="1" applyFill="1" applyAlignment="1">
      <alignment horizontal="left"/>
    </xf>
    <xf numFmtId="0" fontId="83" fillId="0" borderId="0" xfId="0" applyFont="1" applyFill="1" applyAlignment="1" quotePrefix="1">
      <alignment/>
    </xf>
    <xf numFmtId="0" fontId="96" fillId="0" borderId="0" xfId="0" applyFont="1" applyFill="1" applyAlignment="1">
      <alignment/>
    </xf>
    <xf numFmtId="0" fontId="96" fillId="0" borderId="0" xfId="0" applyFont="1" applyFill="1" applyAlignment="1">
      <alignment horizontal="right"/>
    </xf>
    <xf numFmtId="0" fontId="83" fillId="0" borderId="0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82" fillId="0" borderId="0" xfId="66" applyFont="1" applyFill="1" applyAlignment="1">
      <alignment horizontal="right"/>
      <protection/>
    </xf>
    <xf numFmtId="0" fontId="82" fillId="0" borderId="0" xfId="67" applyFont="1" applyFill="1" applyAlignment="1">
      <alignment horizontal="right"/>
      <protection/>
    </xf>
    <xf numFmtId="0" fontId="96" fillId="0" borderId="0" xfId="69" applyFont="1" applyFill="1" applyAlignment="1">
      <alignment horizontal="right"/>
      <protection/>
    </xf>
    <xf numFmtId="0" fontId="89" fillId="0" borderId="13" xfId="0" applyFont="1" applyFill="1" applyBorder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 horizontal="right"/>
    </xf>
    <xf numFmtId="0" fontId="88" fillId="0" borderId="21" xfId="0" applyFont="1" applyFill="1" applyBorder="1" applyAlignment="1">
      <alignment/>
    </xf>
    <xf numFmtId="0" fontId="88" fillId="0" borderId="103" xfId="0" applyFont="1" applyFill="1" applyBorder="1" applyAlignment="1">
      <alignment/>
    </xf>
    <xf numFmtId="0" fontId="88" fillId="0" borderId="31" xfId="0" applyFont="1" applyFill="1" applyBorder="1" applyAlignment="1">
      <alignment/>
    </xf>
    <xf numFmtId="0" fontId="88" fillId="0" borderId="11" xfId="0" applyFont="1" applyFill="1" applyBorder="1" applyAlignment="1">
      <alignment/>
    </xf>
    <xf numFmtId="0" fontId="88" fillId="0" borderId="32" xfId="0" applyFont="1" applyFill="1" applyBorder="1" applyAlignment="1">
      <alignment/>
    </xf>
    <xf numFmtId="0" fontId="82" fillId="0" borderId="134" xfId="70" applyFont="1" applyFill="1" applyBorder="1">
      <alignment/>
      <protection/>
    </xf>
    <xf numFmtId="172" fontId="87" fillId="0" borderId="35" xfId="0" applyNumberFormat="1" applyFont="1" applyFill="1" applyBorder="1" applyAlignment="1">
      <alignment/>
    </xf>
    <xf numFmtId="172" fontId="87" fillId="0" borderId="47" xfId="0" applyNumberFormat="1" applyFont="1" applyFill="1" applyBorder="1" applyAlignment="1">
      <alignment/>
    </xf>
    <xf numFmtId="172" fontId="87" fillId="0" borderId="37" xfId="0" applyNumberFormat="1" applyFont="1" applyFill="1" applyBorder="1" applyAlignment="1">
      <alignment/>
    </xf>
    <xf numFmtId="0" fontId="82" fillId="0" borderId="135" xfId="70" applyFont="1" applyFill="1" applyBorder="1">
      <alignment/>
      <protection/>
    </xf>
    <xf numFmtId="172" fontId="87" fillId="0" borderId="36" xfId="0" applyNumberFormat="1" applyFont="1" applyFill="1" applyBorder="1" applyAlignment="1">
      <alignment/>
    </xf>
    <xf numFmtId="172" fontId="87" fillId="0" borderId="108" xfId="0" applyNumberFormat="1" applyFont="1" applyFill="1" applyBorder="1" applyAlignment="1">
      <alignment/>
    </xf>
    <xf numFmtId="172" fontId="87" fillId="0" borderId="22" xfId="0" applyNumberFormat="1" applyFont="1" applyFill="1" applyBorder="1" applyAlignment="1">
      <alignment/>
    </xf>
    <xf numFmtId="0" fontId="83" fillId="0" borderId="135" xfId="70" applyFont="1" applyFill="1" applyBorder="1">
      <alignment/>
      <protection/>
    </xf>
    <xf numFmtId="172" fontId="88" fillId="0" borderId="36" xfId="0" applyNumberFormat="1" applyFont="1" applyFill="1" applyBorder="1" applyAlignment="1">
      <alignment/>
    </xf>
    <xf numFmtId="172" fontId="88" fillId="0" borderId="108" xfId="0" applyNumberFormat="1" applyFont="1" applyFill="1" applyBorder="1" applyAlignment="1">
      <alignment/>
    </xf>
    <xf numFmtId="172" fontId="88" fillId="0" borderId="22" xfId="0" applyNumberFormat="1" applyFont="1" applyFill="1" applyBorder="1" applyAlignment="1">
      <alignment/>
    </xf>
    <xf numFmtId="0" fontId="82" fillId="0" borderId="136" xfId="70" applyFont="1" applyFill="1" applyBorder="1">
      <alignment/>
      <protection/>
    </xf>
    <xf numFmtId="0" fontId="82" fillId="0" borderId="137" xfId="70" applyFont="1" applyFill="1" applyBorder="1">
      <alignment/>
      <protection/>
    </xf>
    <xf numFmtId="172" fontId="87" fillId="0" borderId="44" xfId="0" applyNumberFormat="1" applyFont="1" applyFill="1" applyBorder="1" applyAlignment="1">
      <alignment/>
    </xf>
    <xf numFmtId="172" fontId="87" fillId="0" borderId="110" xfId="0" applyNumberFormat="1" applyFont="1" applyFill="1" applyBorder="1" applyAlignment="1">
      <alignment/>
    </xf>
    <xf numFmtId="172" fontId="87" fillId="0" borderId="138" xfId="0" applyNumberFormat="1" applyFont="1" applyFill="1" applyBorder="1" applyAlignment="1">
      <alignment/>
    </xf>
    <xf numFmtId="0" fontId="83" fillId="0" borderId="139" xfId="70" applyFont="1" applyFill="1" applyBorder="1">
      <alignment/>
      <protection/>
    </xf>
    <xf numFmtId="172" fontId="88" fillId="0" borderId="31" xfId="0" applyNumberFormat="1" applyFont="1" applyFill="1" applyBorder="1" applyAlignment="1">
      <alignment/>
    </xf>
    <xf numFmtId="172" fontId="88" fillId="0" borderId="1" xfId="0" applyNumberFormat="1" applyFont="1" applyFill="1" applyBorder="1" applyAlignment="1">
      <alignment/>
    </xf>
    <xf numFmtId="172" fontId="88" fillId="0" borderId="32" xfId="0" applyNumberFormat="1" applyFont="1" applyFill="1" applyBorder="1" applyAlignment="1">
      <alignment/>
    </xf>
    <xf numFmtId="0" fontId="83" fillId="0" borderId="140" xfId="70" applyFont="1" applyFill="1" applyBorder="1">
      <alignment/>
      <protection/>
    </xf>
    <xf numFmtId="172" fontId="88" fillId="0" borderId="141" xfId="0" applyNumberFormat="1" applyFont="1" applyFill="1" applyBorder="1" applyAlignment="1">
      <alignment/>
    </xf>
    <xf numFmtId="172" fontId="88" fillId="0" borderId="142" xfId="0" applyNumberFormat="1" applyFont="1" applyFill="1" applyBorder="1" applyAlignment="1">
      <alignment/>
    </xf>
    <xf numFmtId="172" fontId="88" fillId="0" borderId="14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vertical="center"/>
    </xf>
    <xf numFmtId="0" fontId="21" fillId="0" borderId="132" xfId="0" applyFont="1" applyBorder="1" applyAlignment="1">
      <alignment horizontal="center" vertical="center" wrapText="1"/>
    </xf>
    <xf numFmtId="1" fontId="82" fillId="0" borderId="0" xfId="0" applyNumberFormat="1" applyFont="1" applyFill="1" applyAlignment="1">
      <alignment horizontal="center"/>
    </xf>
    <xf numFmtId="0" fontId="3" fillId="0" borderId="0" xfId="58" applyAlignment="1" applyProtection="1">
      <alignment/>
      <protection/>
    </xf>
    <xf numFmtId="0" fontId="3" fillId="0" borderId="0" xfId="58" applyFill="1" applyAlignment="1" applyProtection="1">
      <alignment/>
      <protection/>
    </xf>
    <xf numFmtId="0" fontId="3" fillId="0" borderId="0" xfId="58" applyAlignment="1" applyProtection="1">
      <alignment horizontal="left"/>
      <protection/>
    </xf>
    <xf numFmtId="0" fontId="3" fillId="0" borderId="0" xfId="58" applyBorder="1" applyAlignment="1" applyProtection="1">
      <alignment/>
      <protection/>
    </xf>
    <xf numFmtId="0" fontId="83" fillId="0" borderId="0" xfId="0" applyFont="1" applyAlignment="1">
      <alignment horizontal="left"/>
    </xf>
    <xf numFmtId="0" fontId="84" fillId="0" borderId="0" xfId="0" applyFont="1" applyAlignment="1">
      <alignment horizontal="left" wrapText="1"/>
    </xf>
    <xf numFmtId="0" fontId="85" fillId="0" borderId="0" xfId="0" applyFont="1" applyAlignment="1">
      <alignment horizontal="center" vertical="center" wrapText="1"/>
    </xf>
    <xf numFmtId="0" fontId="84" fillId="0" borderId="0" xfId="0" applyFont="1" applyAlignment="1">
      <alignment horizontal="left"/>
    </xf>
    <xf numFmtId="0" fontId="84" fillId="0" borderId="0" xfId="0" applyFont="1" applyFill="1" applyAlignment="1">
      <alignment horizontal="left" wrapText="1"/>
    </xf>
    <xf numFmtId="0" fontId="88" fillId="0" borderId="102" xfId="62" applyFont="1" applyFill="1" applyBorder="1" applyAlignment="1">
      <alignment horizontal="center"/>
      <protection/>
    </xf>
    <xf numFmtId="0" fontId="88" fillId="0" borderId="53" xfId="62" applyFont="1" applyFill="1" applyBorder="1" applyAlignment="1">
      <alignment horizontal="center"/>
      <protection/>
    </xf>
    <xf numFmtId="0" fontId="85" fillId="0" borderId="87" xfId="62" applyFont="1" applyFill="1" applyBorder="1" applyAlignment="1">
      <alignment horizontal="center"/>
      <protection/>
    </xf>
    <xf numFmtId="0" fontId="85" fillId="0" borderId="88" xfId="62" applyFont="1" applyFill="1" applyBorder="1" applyAlignment="1">
      <alignment horizontal="center"/>
      <protection/>
    </xf>
    <xf numFmtId="0" fontId="85" fillId="0" borderId="62" xfId="62" applyFont="1" applyFill="1" applyBorder="1" applyAlignment="1">
      <alignment horizontal="center"/>
      <protection/>
    </xf>
    <xf numFmtId="0" fontId="85" fillId="0" borderId="144" xfId="62" applyFont="1" applyFill="1" applyBorder="1" applyAlignment="1">
      <alignment horizontal="right" wrapText="1"/>
      <protection/>
    </xf>
    <xf numFmtId="0" fontId="87" fillId="0" borderId="37" xfId="62" applyFont="1" applyFill="1" applyBorder="1" applyAlignment="1">
      <alignment wrapText="1"/>
      <protection/>
    </xf>
    <xf numFmtId="0" fontId="88" fillId="0" borderId="0" xfId="62" applyFont="1" applyAlignment="1">
      <alignment horizontal="center"/>
      <protection/>
    </xf>
    <xf numFmtId="0" fontId="87" fillId="0" borderId="0" xfId="62" applyFont="1" applyAlignment="1">
      <alignment horizontal="center"/>
      <protection/>
    </xf>
    <xf numFmtId="0" fontId="88" fillId="0" borderId="145" xfId="62" applyFont="1" applyFill="1" applyBorder="1" applyAlignment="1">
      <alignment horizontal="left" wrapText="1"/>
      <protection/>
    </xf>
    <xf numFmtId="0" fontId="87" fillId="0" borderId="146" xfId="62" applyFont="1" applyFill="1" applyBorder="1" applyAlignment="1">
      <alignment/>
      <protection/>
    </xf>
    <xf numFmtId="0" fontId="88" fillId="0" borderId="63" xfId="62" applyFont="1" applyFill="1" applyBorder="1" applyAlignment="1">
      <alignment horizontal="center"/>
      <protection/>
    </xf>
    <xf numFmtId="0" fontId="88" fillId="0" borderId="64" xfId="62" applyFont="1" applyFill="1" applyBorder="1" applyAlignment="1">
      <alignment horizontal="center"/>
      <protection/>
    </xf>
    <xf numFmtId="0" fontId="88" fillId="0" borderId="84" xfId="62" applyFont="1" applyFill="1" applyBorder="1" applyAlignment="1">
      <alignment horizontal="center"/>
      <protection/>
    </xf>
    <xf numFmtId="0" fontId="83" fillId="0" borderId="0" xfId="69" applyFont="1" applyFill="1" applyAlignment="1">
      <alignment horizontal="center"/>
      <protection/>
    </xf>
    <xf numFmtId="0" fontId="88" fillId="0" borderId="95" xfId="62" applyFont="1" applyFill="1" applyBorder="1" applyAlignment="1">
      <alignment horizontal="center"/>
      <protection/>
    </xf>
    <xf numFmtId="0" fontId="84" fillId="0" borderId="147" xfId="62" applyFont="1" applyFill="1" applyBorder="1" applyAlignment="1">
      <alignment horizontal="left" vertical="top" wrapText="1"/>
      <protection/>
    </xf>
    <xf numFmtId="0" fontId="84" fillId="0" borderId="21" xfId="62" applyFont="1" applyFill="1" applyBorder="1" applyAlignment="1">
      <alignment horizontal="left" vertical="top" wrapText="1"/>
      <protection/>
    </xf>
    <xf numFmtId="0" fontId="84" fillId="0" borderId="103" xfId="62" applyFont="1" applyFill="1" applyBorder="1" applyAlignment="1">
      <alignment horizontal="left" vertical="top" wrapText="1"/>
      <protection/>
    </xf>
    <xf numFmtId="0" fontId="84" fillId="0" borderId="38" xfId="62" applyFont="1" applyFill="1" applyBorder="1" applyAlignment="1">
      <alignment horizontal="left" vertical="top" wrapText="1"/>
      <protection/>
    </xf>
    <xf numFmtId="0" fontId="88" fillId="0" borderId="63" xfId="63" applyFont="1" applyFill="1" applyBorder="1" applyAlignment="1">
      <alignment horizontal="center"/>
      <protection/>
    </xf>
    <xf numFmtId="0" fontId="88" fillId="0" borderId="64" xfId="63" applyFont="1" applyFill="1" applyBorder="1" applyAlignment="1">
      <alignment horizontal="center"/>
      <protection/>
    </xf>
    <xf numFmtId="0" fontId="88" fillId="0" borderId="84" xfId="63" applyFont="1" applyFill="1" applyBorder="1" applyAlignment="1">
      <alignment horizontal="center"/>
      <protection/>
    </xf>
    <xf numFmtId="0" fontId="88" fillId="0" borderId="65" xfId="63" applyFont="1" applyFill="1" applyBorder="1" applyAlignment="1">
      <alignment horizontal="center"/>
      <protection/>
    </xf>
    <xf numFmtId="0" fontId="88" fillId="0" borderId="148" xfId="63" applyFont="1" applyFill="1" applyBorder="1" applyAlignment="1">
      <alignment horizontal="center"/>
      <protection/>
    </xf>
    <xf numFmtId="0" fontId="85" fillId="0" borderId="20" xfId="62" applyFont="1" applyFill="1" applyBorder="1" applyAlignment="1">
      <alignment horizontal="center" vertical="top"/>
      <protection/>
    </xf>
    <xf numFmtId="0" fontId="85" fillId="0" borderId="103" xfId="62" applyFont="1" applyFill="1" applyBorder="1" applyAlignment="1">
      <alignment horizontal="center" vertical="top"/>
      <protection/>
    </xf>
    <xf numFmtId="0" fontId="85" fillId="0" borderId="60" xfId="62" applyFont="1" applyFill="1" applyBorder="1" applyAlignment="1">
      <alignment horizontal="center" vertical="top"/>
      <protection/>
    </xf>
    <xf numFmtId="0" fontId="85" fillId="0" borderId="59" xfId="62" applyFont="1" applyFill="1" applyBorder="1" applyAlignment="1">
      <alignment horizontal="center" vertical="top"/>
      <protection/>
    </xf>
    <xf numFmtId="0" fontId="85" fillId="0" borderId="87" xfId="62" applyFont="1" applyFill="1" applyBorder="1" applyAlignment="1">
      <alignment horizontal="center" vertical="top"/>
      <protection/>
    </xf>
    <xf numFmtId="0" fontId="85" fillId="0" borderId="88" xfId="62" applyFont="1" applyFill="1" applyBorder="1" applyAlignment="1">
      <alignment horizontal="center" vertical="top"/>
      <protection/>
    </xf>
    <xf numFmtId="0" fontId="85" fillId="0" borderId="62" xfId="62" applyFont="1" applyFill="1" applyBorder="1" applyAlignment="1">
      <alignment horizontal="center" vertical="top"/>
      <protection/>
    </xf>
    <xf numFmtId="0" fontId="88" fillId="0" borderId="149" xfId="63" applyFont="1" applyFill="1" applyBorder="1" applyAlignment="1">
      <alignment horizontal="center"/>
      <protection/>
    </xf>
    <xf numFmtId="0" fontId="88" fillId="0" borderId="150" xfId="63" applyFont="1" applyFill="1" applyBorder="1" applyAlignment="1">
      <alignment horizontal="center"/>
      <protection/>
    </xf>
    <xf numFmtId="0" fontId="88" fillId="0" borderId="87" xfId="63" applyFont="1" applyFill="1" applyBorder="1" applyAlignment="1">
      <alignment horizontal="center"/>
      <protection/>
    </xf>
    <xf numFmtId="0" fontId="88" fillId="0" borderId="88" xfId="63" applyFont="1" applyFill="1" applyBorder="1" applyAlignment="1">
      <alignment horizontal="center"/>
      <protection/>
    </xf>
    <xf numFmtId="0" fontId="88" fillId="0" borderId="62" xfId="63" applyFont="1" applyFill="1" applyBorder="1" applyAlignment="1">
      <alignment horizontal="center"/>
      <protection/>
    </xf>
    <xf numFmtId="1" fontId="87" fillId="0" borderId="67" xfId="62" applyNumberFormat="1" applyFont="1" applyFill="1" applyBorder="1" applyAlignment="1">
      <alignment horizontal="center" vertical="center" wrapText="1"/>
      <protection/>
    </xf>
    <xf numFmtId="1" fontId="87" fillId="0" borderId="68" xfId="62" applyNumberFormat="1" applyFont="1" applyFill="1" applyBorder="1" applyAlignment="1">
      <alignment horizontal="center" vertical="center" wrapText="1"/>
      <protection/>
    </xf>
    <xf numFmtId="1" fontId="87" fillId="0" borderId="66" xfId="62" applyNumberFormat="1" applyFont="1" applyFill="1" applyBorder="1" applyAlignment="1">
      <alignment horizontal="center" vertical="center" wrapText="1"/>
      <protection/>
    </xf>
    <xf numFmtId="0" fontId="90" fillId="0" borderId="63" xfId="62" applyFont="1" applyFill="1" applyBorder="1" applyAlignment="1">
      <alignment horizontal="center" vertical="center" wrapText="1"/>
      <protection/>
    </xf>
    <xf numFmtId="0" fontId="90" fillId="0" borderId="84" xfId="62" applyFont="1" applyFill="1" applyBorder="1" applyAlignment="1">
      <alignment horizontal="center" vertical="center" wrapText="1"/>
      <protection/>
    </xf>
    <xf numFmtId="0" fontId="88" fillId="0" borderId="89" xfId="0" applyFont="1" applyFill="1" applyBorder="1" applyAlignment="1">
      <alignment horizontal="center"/>
    </xf>
    <xf numFmtId="0" fontId="88" fillId="0" borderId="86" xfId="0" applyFont="1" applyFill="1" applyBorder="1" applyAlignment="1">
      <alignment horizontal="center"/>
    </xf>
    <xf numFmtId="0" fontId="88" fillId="0" borderId="78" xfId="0" applyFont="1" applyFill="1" applyBorder="1" applyAlignment="1">
      <alignment horizontal="center" vertical="center"/>
    </xf>
    <xf numFmtId="0" fontId="88" fillId="0" borderId="81" xfId="0" applyFont="1" applyFill="1" applyBorder="1" applyAlignment="1">
      <alignment horizontal="center" vertical="center"/>
    </xf>
    <xf numFmtId="0" fontId="88" fillId="0" borderId="78" xfId="0" applyFont="1" applyFill="1" applyBorder="1" applyAlignment="1">
      <alignment horizontal="center"/>
    </xf>
    <xf numFmtId="0" fontId="88" fillId="0" borderId="71" xfId="0" applyFont="1" applyFill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8" fillId="0" borderId="145" xfId="0" applyFont="1" applyFill="1" applyBorder="1" applyAlignment="1">
      <alignment horizontal="center"/>
    </xf>
    <xf numFmtId="0" fontId="88" fillId="0" borderId="151" xfId="0" applyFont="1" applyFill="1" applyBorder="1" applyAlignment="1">
      <alignment horizontal="center"/>
    </xf>
    <xf numFmtId="0" fontId="88" fillId="0" borderId="144" xfId="0" applyFont="1" applyFill="1" applyBorder="1" applyAlignment="1">
      <alignment horizontal="center"/>
    </xf>
    <xf numFmtId="0" fontId="88" fillId="0" borderId="0" xfId="0" applyFont="1" applyAlignment="1">
      <alignment horizontal="center"/>
    </xf>
    <xf numFmtId="0" fontId="88" fillId="0" borderId="20" xfId="0" applyFont="1" applyFill="1" applyBorder="1" applyAlignment="1">
      <alignment horizontal="center" vertical="center"/>
    </xf>
    <xf numFmtId="0" fontId="88" fillId="0" borderId="38" xfId="0" applyFont="1" applyFill="1" applyBorder="1" applyAlignment="1">
      <alignment horizontal="center" vertical="center"/>
    </xf>
    <xf numFmtId="0" fontId="88" fillId="0" borderId="60" xfId="0" applyFont="1" applyFill="1" applyBorder="1" applyAlignment="1">
      <alignment horizontal="center"/>
    </xf>
    <xf numFmtId="0" fontId="85" fillId="0" borderId="20" xfId="0" applyFont="1" applyFill="1" applyBorder="1" applyAlignment="1">
      <alignment horizontal="center" vertical="center"/>
    </xf>
    <xf numFmtId="0" fontId="85" fillId="0" borderId="38" xfId="0" applyFont="1" applyFill="1" applyBorder="1" applyAlignment="1">
      <alignment horizontal="center" vertical="center"/>
    </xf>
    <xf numFmtId="0" fontId="85" fillId="0" borderId="152" xfId="0" applyFont="1" applyFill="1" applyBorder="1" applyAlignment="1">
      <alignment horizontal="center" vertical="center"/>
    </xf>
    <xf numFmtId="0" fontId="85" fillId="0" borderId="153" xfId="0" applyFont="1" applyFill="1" applyBorder="1" applyAlignment="1">
      <alignment horizontal="center" vertical="center"/>
    </xf>
    <xf numFmtId="0" fontId="85" fillId="0" borderId="89" xfId="0" applyFont="1" applyFill="1" applyBorder="1" applyAlignment="1">
      <alignment horizontal="center" vertical="top"/>
    </xf>
    <xf numFmtId="0" fontId="87" fillId="0" borderId="92" xfId="0" applyFont="1" applyFill="1" applyBorder="1" applyAlignment="1">
      <alignment/>
    </xf>
    <xf numFmtId="0" fontId="87" fillId="0" borderId="86" xfId="0" applyFont="1" applyFill="1" applyBorder="1" applyAlignment="1">
      <alignment/>
    </xf>
    <xf numFmtId="0" fontId="85" fillId="0" borderId="149" xfId="63" applyFont="1" applyFill="1" applyBorder="1" applyAlignment="1">
      <alignment horizontal="center" wrapText="1"/>
      <protection/>
    </xf>
    <xf numFmtId="0" fontId="85" fillId="0" borderId="154" xfId="63" applyFont="1" applyFill="1" applyBorder="1" applyAlignment="1">
      <alignment horizontal="center" wrapText="1"/>
      <protection/>
    </xf>
    <xf numFmtId="0" fontId="85" fillId="0" borderId="150" xfId="63" applyFont="1" applyFill="1" applyBorder="1" applyAlignment="1">
      <alignment horizontal="center" wrapText="1"/>
      <protection/>
    </xf>
    <xf numFmtId="0" fontId="97" fillId="0" borderId="149" xfId="63" applyFont="1" applyFill="1" applyBorder="1" applyAlignment="1">
      <alignment horizontal="center"/>
      <protection/>
    </xf>
    <xf numFmtId="0" fontId="97" fillId="0" borderId="154" xfId="63" applyFont="1" applyFill="1" applyBorder="1" applyAlignment="1">
      <alignment horizontal="center"/>
      <protection/>
    </xf>
    <xf numFmtId="0" fontId="97" fillId="0" borderId="150" xfId="63" applyFont="1" applyFill="1" applyBorder="1" applyAlignment="1">
      <alignment horizontal="center"/>
      <protection/>
    </xf>
    <xf numFmtId="0" fontId="85" fillId="0" borderId="155" xfId="0" applyFont="1" applyFill="1" applyBorder="1" applyAlignment="1">
      <alignment horizontal="center" vertical="center"/>
    </xf>
    <xf numFmtId="0" fontId="85" fillId="0" borderId="156" xfId="0" applyFont="1" applyFill="1" applyBorder="1" applyAlignment="1">
      <alignment horizontal="center" vertical="center"/>
    </xf>
    <xf numFmtId="0" fontId="84" fillId="0" borderId="89" xfId="0" applyFont="1" applyFill="1" applyBorder="1" applyAlignment="1">
      <alignment vertical="top" wrapText="1"/>
    </xf>
    <xf numFmtId="0" fontId="84" fillId="0" borderId="28" xfId="0" applyFont="1" applyFill="1" applyBorder="1" applyAlignment="1">
      <alignment vertical="top" wrapText="1"/>
    </xf>
    <xf numFmtId="0" fontId="84" fillId="0" borderId="29" xfId="0" applyFont="1" applyFill="1" applyBorder="1" applyAlignment="1">
      <alignment vertical="top" wrapText="1"/>
    </xf>
    <xf numFmtId="0" fontId="85" fillId="0" borderId="55" xfId="0" applyFont="1" applyBorder="1" applyAlignment="1">
      <alignment vertical="top" wrapText="1"/>
    </xf>
    <xf numFmtId="0" fontId="85" fillId="0" borderId="45" xfId="0" applyFont="1" applyBorder="1" applyAlignment="1">
      <alignment vertical="top" wrapText="1"/>
    </xf>
    <xf numFmtId="0" fontId="85" fillId="0" borderId="46" xfId="0" applyFont="1" applyBorder="1" applyAlignment="1">
      <alignment vertical="top" wrapText="1"/>
    </xf>
    <xf numFmtId="0" fontId="85" fillId="0" borderId="20" xfId="63" applyFont="1" applyFill="1" applyBorder="1" applyAlignment="1">
      <alignment horizontal="center" vertical="top"/>
      <protection/>
    </xf>
    <xf numFmtId="0" fontId="85" fillId="0" borderId="21" xfId="63" applyFont="1" applyFill="1" applyBorder="1" applyAlignment="1">
      <alignment horizontal="center" vertical="top"/>
      <protection/>
    </xf>
    <xf numFmtId="0" fontId="85" fillId="0" borderId="38" xfId="63" applyFont="1" applyFill="1" applyBorder="1" applyAlignment="1">
      <alignment horizontal="center" vertical="top"/>
      <protection/>
    </xf>
    <xf numFmtId="0" fontId="85" fillId="0" borderId="55" xfId="0" applyFont="1" applyBorder="1" applyAlignment="1">
      <alignment vertical="top"/>
    </xf>
    <xf numFmtId="0" fontId="85" fillId="0" borderId="46" xfId="0" applyFont="1" applyBorder="1" applyAlignment="1">
      <alignment vertical="top"/>
    </xf>
    <xf numFmtId="0" fontId="85" fillId="0" borderId="35" xfId="0" applyFont="1" applyBorder="1" applyAlignment="1">
      <alignment horizontal="center" vertical="top"/>
    </xf>
    <xf numFmtId="0" fontId="85" fillId="0" borderId="44" xfId="0" applyFont="1" applyBorder="1" applyAlignment="1">
      <alignment horizontal="center" vertical="top"/>
    </xf>
    <xf numFmtId="0" fontId="88" fillId="0" borderId="20" xfId="0" applyFont="1" applyFill="1" applyBorder="1" applyAlignment="1">
      <alignment horizontal="center" vertical="top"/>
    </xf>
    <xf numFmtId="0" fontId="88" fillId="0" borderId="21" xfId="0" applyFont="1" applyFill="1" applyBorder="1" applyAlignment="1">
      <alignment horizontal="center" vertical="top"/>
    </xf>
    <xf numFmtId="0" fontId="88" fillId="0" borderId="38" xfId="0" applyFont="1" applyFill="1" applyBorder="1" applyAlignment="1">
      <alignment horizontal="center" vertical="top"/>
    </xf>
    <xf numFmtId="0" fontId="88" fillId="0" borderId="149" xfId="0" applyFont="1" applyFill="1" applyBorder="1" applyAlignment="1">
      <alignment horizontal="center"/>
    </xf>
    <xf numFmtId="0" fontId="88" fillId="0" borderId="150" xfId="0" applyFont="1" applyFill="1" applyBorder="1" applyAlignment="1">
      <alignment horizontal="center"/>
    </xf>
    <xf numFmtId="0" fontId="88" fillId="0" borderId="154" xfId="0" applyFont="1" applyFill="1" applyBorder="1" applyAlignment="1">
      <alignment horizontal="center"/>
    </xf>
    <xf numFmtId="0" fontId="88" fillId="0" borderId="63" xfId="0" applyFont="1" applyFill="1" applyBorder="1" applyAlignment="1">
      <alignment horizontal="center" wrapText="1"/>
    </xf>
    <xf numFmtId="0" fontId="88" fillId="0" borderId="64" xfId="0" applyFont="1" applyFill="1" applyBorder="1" applyAlignment="1">
      <alignment horizontal="center" wrapText="1"/>
    </xf>
    <xf numFmtId="1" fontId="87" fillId="0" borderId="74" xfId="0" applyNumberFormat="1" applyFont="1" applyFill="1" applyBorder="1" applyAlignment="1">
      <alignment horizontal="center" vertical="center" wrapText="1"/>
    </xf>
    <xf numFmtId="1" fontId="87" fillId="0" borderId="91" xfId="0" applyNumberFormat="1" applyFont="1" applyFill="1" applyBorder="1" applyAlignment="1">
      <alignment horizontal="center" vertical="center" wrapText="1"/>
    </xf>
    <xf numFmtId="1" fontId="87" fillId="0" borderId="69" xfId="0" applyNumberFormat="1" applyFont="1" applyFill="1" applyBorder="1" applyAlignment="1">
      <alignment horizontal="center" vertical="center" wrapText="1"/>
    </xf>
    <xf numFmtId="0" fontId="85" fillId="0" borderId="157" xfId="0" applyFont="1" applyFill="1" applyBorder="1" applyAlignment="1">
      <alignment horizontal="center" vertical="center"/>
    </xf>
    <xf numFmtId="0" fontId="85" fillId="0" borderId="108" xfId="0" applyFont="1" applyFill="1" applyBorder="1" applyAlignment="1">
      <alignment horizontal="center" vertical="center"/>
    </xf>
    <xf numFmtId="0" fontId="85" fillId="0" borderId="90" xfId="0" applyFont="1" applyFill="1" applyBorder="1" applyAlignment="1">
      <alignment horizontal="center" vertical="top"/>
    </xf>
    <xf numFmtId="0" fontId="85" fillId="0" borderId="94" xfId="0" applyFont="1" applyFill="1" applyBorder="1" applyAlignment="1">
      <alignment horizontal="center" vertical="top"/>
    </xf>
    <xf numFmtId="0" fontId="85" fillId="0" borderId="74" xfId="0" applyFont="1" applyFill="1" applyBorder="1" applyAlignment="1">
      <alignment horizontal="center" vertical="top"/>
    </xf>
    <xf numFmtId="0" fontId="85" fillId="0" borderId="61" xfId="0" applyFont="1" applyFill="1" applyBorder="1" applyAlignment="1">
      <alignment horizontal="center" vertical="top"/>
    </xf>
    <xf numFmtId="0" fontId="83" fillId="0" borderId="158" xfId="0" applyFont="1" applyFill="1" applyBorder="1" applyAlignment="1">
      <alignment horizontal="center" vertical="center" textRotation="90"/>
    </xf>
    <xf numFmtId="0" fontId="83" fillId="0" borderId="159" xfId="0" applyFont="1" applyFill="1" applyBorder="1" applyAlignment="1">
      <alignment horizontal="center" vertical="center" textRotation="90"/>
    </xf>
    <xf numFmtId="0" fontId="83" fillId="0" borderId="160" xfId="0" applyFont="1" applyFill="1" applyBorder="1" applyAlignment="1">
      <alignment horizontal="center" vertical="center" textRotation="90"/>
    </xf>
    <xf numFmtId="0" fontId="83" fillId="0" borderId="161" xfId="0" applyFont="1" applyFill="1" applyBorder="1" applyAlignment="1">
      <alignment horizontal="center" vertical="center" textRotation="90"/>
    </xf>
    <xf numFmtId="0" fontId="83" fillId="0" borderId="60" xfId="0" applyFont="1" applyFill="1" applyBorder="1" applyAlignment="1">
      <alignment horizontal="center" vertical="center" textRotation="90"/>
    </xf>
    <xf numFmtId="0" fontId="83" fillId="0" borderId="100" xfId="0" applyFont="1" applyFill="1" applyBorder="1" applyAlignment="1">
      <alignment horizontal="center" vertical="center" textRotation="90"/>
    </xf>
    <xf numFmtId="0" fontId="83" fillId="0" borderId="59" xfId="0" applyFont="1" applyFill="1" applyBorder="1" applyAlignment="1">
      <alignment horizontal="center" vertical="center" textRotation="90"/>
    </xf>
    <xf numFmtId="0" fontId="88" fillId="0" borderId="90" xfId="0" applyFont="1" applyFill="1" applyBorder="1" applyAlignment="1">
      <alignment horizontal="center"/>
    </xf>
    <xf numFmtId="0" fontId="88" fillId="0" borderId="61" xfId="0" applyFont="1" applyFill="1" applyBorder="1" applyAlignment="1">
      <alignment horizontal="center"/>
    </xf>
    <xf numFmtId="0" fontId="85" fillId="0" borderId="17" xfId="0" applyFont="1" applyFill="1" applyBorder="1" applyAlignment="1">
      <alignment horizontal="center" vertical="top"/>
    </xf>
    <xf numFmtId="0" fontId="85" fillId="0" borderId="33" xfId="0" applyFont="1" applyFill="1" applyBorder="1" applyAlignment="1">
      <alignment horizontal="center" vertical="top"/>
    </xf>
    <xf numFmtId="0" fontId="88" fillId="0" borderId="63" xfId="0" applyFont="1" applyFill="1" applyBorder="1" applyAlignment="1">
      <alignment horizontal="center"/>
    </xf>
    <xf numFmtId="0" fontId="88" fillId="0" borderId="64" xfId="0" applyFont="1" applyFill="1" applyBorder="1" applyAlignment="1">
      <alignment horizontal="center"/>
    </xf>
    <xf numFmtId="0" fontId="88" fillId="0" borderId="84" xfId="0" applyFont="1" applyFill="1" applyBorder="1" applyAlignment="1">
      <alignment horizontal="center"/>
    </xf>
    <xf numFmtId="0" fontId="85" fillId="0" borderId="21" xfId="0" applyFont="1" applyFill="1" applyBorder="1" applyAlignment="1">
      <alignment horizontal="center" vertical="center"/>
    </xf>
    <xf numFmtId="0" fontId="83" fillId="0" borderId="131" xfId="68" applyFont="1" applyFill="1" applyBorder="1" applyAlignment="1">
      <alignment horizontal="center"/>
      <protection/>
    </xf>
    <xf numFmtId="0" fontId="90" fillId="0" borderId="0" xfId="0" applyFont="1" applyFill="1" applyAlignment="1">
      <alignment horizontal="center"/>
    </xf>
    <xf numFmtId="0" fontId="96" fillId="0" borderId="0" xfId="69" applyFont="1" applyFill="1" applyBorder="1" applyAlignment="1">
      <alignment horizontal="center"/>
      <protection/>
    </xf>
    <xf numFmtId="0" fontId="83" fillId="0" borderId="162" xfId="70" applyFont="1" applyFill="1" applyBorder="1" applyAlignment="1">
      <alignment horizontal="center"/>
      <protection/>
    </xf>
    <xf numFmtId="0" fontId="83" fillId="0" borderId="163" xfId="70" applyFont="1" applyFill="1" applyBorder="1" applyAlignment="1">
      <alignment horizontal="center"/>
      <protection/>
    </xf>
    <xf numFmtId="0" fontId="83" fillId="0" borderId="4" xfId="70" applyFont="1" applyFill="1" applyBorder="1" applyAlignment="1">
      <alignment horizontal="center"/>
      <protection/>
    </xf>
    <xf numFmtId="0" fontId="83" fillId="0" borderId="164" xfId="70" applyFont="1" applyFill="1" applyBorder="1" applyAlignment="1">
      <alignment horizontal="center"/>
      <protection/>
    </xf>
    <xf numFmtId="0" fontId="83" fillId="0" borderId="87" xfId="0" applyFont="1" applyFill="1" applyBorder="1" applyAlignment="1">
      <alignment horizontal="center"/>
    </xf>
    <xf numFmtId="0" fontId="83" fillId="0" borderId="88" xfId="0" applyFont="1" applyFill="1" applyBorder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x head" xfId="40"/>
    <cellStyle name="Calculation" xfId="41"/>
    <cellStyle name="Check Cell" xfId="42"/>
    <cellStyle name="col head" xfId="43"/>
    <cellStyle name="Comma" xfId="44"/>
    <cellStyle name="Comma [0]" xfId="45"/>
    <cellStyle name="Currency" xfId="46"/>
    <cellStyle name="Currency [0]" xfId="47"/>
    <cellStyle name="data cell" xfId="48"/>
    <cellStyle name="Explanatory Text" xfId="49"/>
    <cellStyle name="Followed Hyperlink" xfId="50"/>
    <cellStyle name="Good" xfId="51"/>
    <cellStyle name="H1" xfId="52"/>
    <cellStyle name="H2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_CancTrBLung" xfId="63"/>
    <cellStyle name="Normal_EstResPop_Age_Sex_DHB_00-03" xfId="64"/>
    <cellStyle name="Normal_EstResPop_Age_Sex_DHB_04-07" xfId="65"/>
    <cellStyle name="Normal_Mortal2002" xfId="66"/>
    <cellStyle name="Normal_Mortal2003" xfId="67"/>
    <cellStyle name="Normal_PopnHist" xfId="68"/>
    <cellStyle name="Normal_Suichist" xfId="69"/>
    <cellStyle name="Normal_Suicide2002stats" xfId="70"/>
    <cellStyle name="Note" xfId="71"/>
    <cellStyle name="Output" xfId="72"/>
    <cellStyle name="Percent" xfId="73"/>
    <cellStyle name="stub head" xfId="74"/>
    <cellStyle name="stub indent" xfId="75"/>
    <cellStyle name="stub row" xfId="76"/>
    <cellStyle name="Table number" xfId="77"/>
    <cellStyle name="text cell" xfId="78"/>
    <cellStyle name="Title" xfId="79"/>
    <cellStyle name="Total" xfId="80"/>
    <cellStyle name="Total row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12"/>
          <c:w val="0.862"/>
          <c:h val="0.803"/>
        </c:manualLayout>
      </c:layout>
      <c:lineChart>
        <c:grouping val="standard"/>
        <c:varyColors val="0"/>
        <c:ser>
          <c:idx val="0"/>
          <c:order val="0"/>
          <c:tx>
            <c:v>Male:Female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Trend line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  <c:spPr>
                <a:noFill/>
                <a:ln w="3175">
                  <a:noFill/>
                </a:ln>
              </c:spPr>
            </c:trendlineLbl>
          </c:trendline>
          <c:cat>
            <c:numRef>
              <c:f>'Table 2'!$A$5:$A$29</c:f>
              <c:numCache/>
            </c:numRef>
          </c:cat>
          <c:val>
            <c:numRef>
              <c:f>'Table 2'!$G$5:$G$29</c:f>
              <c:numCache/>
            </c:numRef>
          </c:val>
          <c:smooth val="0"/>
        </c:ser>
        <c:marker val="1"/>
        <c:axId val="62503174"/>
        <c:axId val="30916063"/>
      </c:lineChart>
      <c:catAx>
        <c:axId val="6250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6063"/>
        <c:crosses val="autoZero"/>
        <c:auto val="1"/>
        <c:lblOffset val="100"/>
        <c:tickLblSkip val="2"/>
        <c:noMultiLvlLbl val="0"/>
      </c:catAx>
      <c:valAx>
        <c:axId val="309160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ASR ratio (Male:Female)</a:t>
                </a:r>
              </a:p>
            </c:rich>
          </c:tx>
          <c:layout>
            <c:manualLayout>
              <c:xMode val="factor"/>
              <c:yMode val="factor"/>
              <c:x val="0.06575"/>
              <c:y val="0.16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0317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875"/>
          <c:y val="0.1605"/>
          <c:w val="0.356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43644"/>
        <c:axId val="45505965"/>
      </c:lineChart>
      <c:catAx>
        <c:axId val="3043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05965"/>
        <c:crosses val="autoZero"/>
        <c:auto val="1"/>
        <c:lblOffset val="100"/>
        <c:tickLblSkip val="1"/>
        <c:noMultiLvlLbl val="0"/>
      </c:catAx>
      <c:valAx>
        <c:axId val="45505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Age-specific rate per 100,000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6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5999106"/>
        <c:axId val="20640331"/>
      </c:barChart>
      <c:catAx>
        <c:axId val="599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40331"/>
        <c:crosses val="autoZero"/>
        <c:auto val="1"/>
        <c:lblOffset val="100"/>
        <c:tickLblSkip val="1"/>
        <c:noMultiLvlLbl val="0"/>
      </c:catAx>
      <c:valAx>
        <c:axId val="20640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91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Q1-2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Q3-4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Q5-6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Q7-8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v>Q9-10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5494744"/>
        <c:axId val="3781433"/>
      </c:lineChart>
      <c:catAx>
        <c:axId val="25494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1433"/>
        <c:crosses val="autoZero"/>
        <c:auto val="1"/>
        <c:lblOffset val="100"/>
        <c:tickLblSkip val="1"/>
        <c:noMultiLvlLbl val="0"/>
      </c:catAx>
      <c:valAx>
        <c:axId val="3781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Age-specific rates per 100,000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947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975"/>
          <c:w val="0.8047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'Tables 14 &amp; 15'!$A$123:$C$137</c:f>
              <c:multiLvlStrCache/>
            </c:multiLvlStrRef>
          </c:cat>
          <c:val>
            <c:numRef>
              <c:f>'Tables 14 &amp; 15'!$D$123:$D$137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'Tables 14 &amp; 15'!$A$123:$C$137</c:f>
              <c:multiLvlStrCache/>
            </c:multiLvlStrRef>
          </c:cat>
          <c:val>
            <c:numRef>
              <c:f>'Tables 14 &amp; 15'!$E$123:$E$137</c:f>
              <c:numCache/>
            </c:numRef>
          </c:val>
        </c:ser>
        <c:axId val="5695294"/>
        <c:axId val="9399287"/>
      </c:barChart>
      <c:catAx>
        <c:axId val="5695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9287"/>
        <c:crosses val="autoZero"/>
        <c:auto val="1"/>
        <c:lblOffset val="100"/>
        <c:tickLblSkip val="2"/>
        <c:noMultiLvlLbl val="0"/>
      </c:catAx>
      <c:valAx>
        <c:axId val="9399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5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"/>
          <c:y val="0.29475"/>
          <c:w val="0.13425"/>
          <c:h val="0.1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95"/>
          <c:w val="0.8057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'Tables 14 &amp; 15'!$A$123:$C$137</c:f>
              <c:multiLvlStrCache/>
            </c:multiLvlStrRef>
          </c:cat>
          <c:val>
            <c:numRef>
              <c:f>'Tables 14 &amp; 15'!$D$123:$D$137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'Tables 14 &amp; 15'!$A$123:$C$137</c:f>
              <c:multiLvlStrCache/>
            </c:multiLvlStrRef>
          </c:cat>
          <c:val>
            <c:numRef>
              <c:f>'Tables 14 &amp; 15'!$E$123:$E$137</c:f>
              <c:numCache/>
            </c:numRef>
          </c:val>
        </c:ser>
        <c:axId val="12229300"/>
        <c:axId val="49830917"/>
      </c:barChart>
      <c:catAx>
        <c:axId val="1222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30917"/>
        <c:crosses val="autoZero"/>
        <c:auto val="1"/>
        <c:lblOffset val="100"/>
        <c:tickLblSkip val="2"/>
        <c:noMultiLvlLbl val="0"/>
      </c:catAx>
      <c:valAx>
        <c:axId val="49830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29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2975"/>
          <c:w val="0.13375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Age-standardised intentional self-harm hospitalisation rate by DHB 
Also showing F:M rate ratio 
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5"/>
          <c:order val="1"/>
          <c:tx>
            <c:strRef>
              <c:f>'Tables 18, 19 &amp; 20'!$H$3:$H$4</c:f>
              <c:strCache>
                <c:ptCount val="1"/>
                <c:pt idx="0">
                  <c:v>Total Rate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'Tables 18, 19 &amp; 20'!$B$5:$B$24</c:f>
              <c:strCache/>
            </c:strRef>
          </c:cat>
          <c:val>
            <c:numRef>
              <c:f>'Tables 18, 19 &amp; 20'!$H$5:$H$25</c:f>
              <c:numCache/>
            </c:numRef>
          </c:val>
        </c:ser>
        <c:axId val="31804602"/>
        <c:axId val="35919587"/>
      </c:barChart>
      <c:lineChart>
        <c:grouping val="standard"/>
        <c:varyColors val="0"/>
        <c:ser>
          <c:idx val="2"/>
          <c:order val="0"/>
          <c:tx>
            <c:v>F:M rate ratio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'Tables 18, 19 &amp; 20'!$B$5:$B$24</c:f>
              <c:strCache/>
            </c:strRef>
          </c:cat>
          <c:val>
            <c:numRef>
              <c:f>'Tables 18, 19 &amp; 20'!$I$5:$I$25</c:f>
              <c:numCache/>
            </c:numRef>
          </c:val>
          <c:smooth val="0"/>
        </c:ser>
        <c:axId val="53956304"/>
        <c:axId val="50226193"/>
      </c:lineChart>
      <c:catAx>
        <c:axId val="3180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9587"/>
        <c:crosses val="autoZero"/>
        <c:auto val="1"/>
        <c:lblOffset val="100"/>
        <c:tickLblSkip val="1"/>
        <c:noMultiLvlLbl val="0"/>
      </c:catAx>
      <c:valAx>
        <c:axId val="35919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4602"/>
        <c:crossesAt val="1"/>
        <c:crossBetween val="between"/>
        <c:dispUnits/>
      </c:valAx>
      <c:catAx>
        <c:axId val="53956304"/>
        <c:scaling>
          <c:orientation val="minMax"/>
        </c:scaling>
        <c:axPos val="b"/>
        <c:delete val="1"/>
        <c:majorTickMark val="out"/>
        <c:minorTickMark val="none"/>
        <c:tickLblPos val="nextTo"/>
        <c:crossAx val="50226193"/>
        <c:crosses val="autoZero"/>
        <c:auto val="1"/>
        <c:lblOffset val="100"/>
        <c:tickLblSkip val="1"/>
        <c:noMultiLvlLbl val="0"/>
      </c:catAx>
      <c:valAx>
        <c:axId val="50226193"/>
        <c:scaling>
          <c:orientation val="minMax"/>
          <c:min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5630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60</xdr:row>
      <xdr:rowOff>66675</xdr:rowOff>
    </xdr:from>
    <xdr:to>
      <xdr:col>10</xdr:col>
      <xdr:colOff>457200</xdr:colOff>
      <xdr:row>81</xdr:row>
      <xdr:rowOff>76200</xdr:rowOff>
    </xdr:to>
    <xdr:graphicFrame>
      <xdr:nvGraphicFramePr>
        <xdr:cNvPr id="1" name="Chart 6"/>
        <xdr:cNvGraphicFramePr/>
      </xdr:nvGraphicFramePr>
      <xdr:xfrm>
        <a:off x="190500" y="9601200"/>
        <a:ext cx="5076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352425</xdr:colOff>
      <xdr:row>61</xdr:row>
      <xdr:rowOff>0</xdr:rowOff>
    </xdr:from>
    <xdr:to>
      <xdr:col>24</xdr:col>
      <xdr:colOff>400050</xdr:colOff>
      <xdr:row>61</xdr:row>
      <xdr:rowOff>0</xdr:rowOff>
    </xdr:to>
    <xdr:graphicFrame>
      <xdr:nvGraphicFramePr>
        <xdr:cNvPr id="1" name="Chart 1028"/>
        <xdr:cNvGraphicFramePr/>
      </xdr:nvGraphicFramePr>
      <xdr:xfrm>
        <a:off x="9020175" y="10067925"/>
        <a:ext cx="3771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8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33375" y="0"/>
        <a:ext cx="388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0</xdr:row>
      <xdr:rowOff>0</xdr:rowOff>
    </xdr:from>
    <xdr:to>
      <xdr:col>25</xdr:col>
      <xdr:colOff>180975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1333500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121</xdr:row>
      <xdr:rowOff>133350</xdr:rowOff>
    </xdr:from>
    <xdr:to>
      <xdr:col>16</xdr:col>
      <xdr:colOff>47625</xdr:colOff>
      <xdr:row>137</xdr:row>
      <xdr:rowOff>19050</xdr:rowOff>
    </xdr:to>
    <xdr:graphicFrame>
      <xdr:nvGraphicFramePr>
        <xdr:cNvPr id="1" name="Chart 6"/>
        <xdr:cNvGraphicFramePr/>
      </xdr:nvGraphicFramePr>
      <xdr:xfrm>
        <a:off x="2428875" y="20088225"/>
        <a:ext cx="39909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139</xdr:row>
      <xdr:rowOff>0</xdr:rowOff>
    </xdr:from>
    <xdr:to>
      <xdr:col>16</xdr:col>
      <xdr:colOff>38100</xdr:colOff>
      <xdr:row>154</xdr:row>
      <xdr:rowOff>57150</xdr:rowOff>
    </xdr:to>
    <xdr:graphicFrame>
      <xdr:nvGraphicFramePr>
        <xdr:cNvPr id="2" name="Chart 7"/>
        <xdr:cNvGraphicFramePr/>
      </xdr:nvGraphicFramePr>
      <xdr:xfrm>
        <a:off x="2409825" y="22869525"/>
        <a:ext cx="40005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10</xdr:col>
      <xdr:colOff>342900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0" y="4048125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2.421875" style="1" customWidth="1"/>
    <col min="2" max="2" width="6.00390625" style="1" bestFit="1" customWidth="1"/>
    <col min="3" max="3" width="7.00390625" style="1" bestFit="1" customWidth="1"/>
    <col min="4" max="11" width="6.140625" style="1" bestFit="1" customWidth="1"/>
    <col min="12" max="12" width="43.421875" style="1" customWidth="1"/>
    <col min="13" max="18" width="6.140625" style="1" bestFit="1" customWidth="1"/>
    <col min="19" max="20" width="5.28125" style="1" bestFit="1" customWidth="1"/>
    <col min="21" max="21" width="6.57421875" style="1" bestFit="1" customWidth="1"/>
    <col min="22" max="16384" width="9.140625" style="1" customWidth="1"/>
  </cols>
  <sheetData>
    <row r="1" spans="1:12" ht="12.75">
      <c r="A1" s="724" t="s">
        <v>141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</row>
    <row r="2" spans="1:12" ht="12.75">
      <c r="A2" s="724" t="s">
        <v>360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.5" customHeight="1">
      <c r="A4" s="725" t="s">
        <v>357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</row>
    <row r="5" spans="1:12" ht="13.5" customHeight="1">
      <c r="A5" s="725" t="s">
        <v>110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</row>
    <row r="6" spans="1:12" ht="13.5" customHeight="1">
      <c r="A6" s="3"/>
      <c r="B6" s="4" t="s">
        <v>145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3.5" customHeight="1">
      <c r="A7" s="3"/>
      <c r="B7" s="4" t="s">
        <v>358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3.5" customHeight="1">
      <c r="A8" s="3"/>
      <c r="B8" s="4" t="s">
        <v>359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3.5" customHeight="1">
      <c r="A9" s="3"/>
      <c r="B9" s="4" t="s">
        <v>111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3.5" customHeight="1">
      <c r="A10" s="3"/>
      <c r="B10" s="4" t="s">
        <v>112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3.5" customHeight="1">
      <c r="A11" s="3"/>
      <c r="B11" s="4" t="s">
        <v>113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4" customFormat="1" ht="12">
      <c r="A12" s="5" t="s">
        <v>114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4" customFormat="1" ht="12">
      <c r="A13" s="5"/>
      <c r="B13" s="727" t="s">
        <v>115</v>
      </c>
      <c r="C13" s="727"/>
      <c r="D13" s="727"/>
      <c r="E13" s="727"/>
      <c r="F13" s="727"/>
      <c r="G13" s="727"/>
      <c r="H13" s="727"/>
      <c r="I13" s="727"/>
      <c r="J13" s="727"/>
      <c r="K13" s="727"/>
      <c r="L13" s="727"/>
    </row>
    <row r="14" spans="1:12" s="4" customFormat="1" ht="12">
      <c r="A14" s="5"/>
      <c r="B14" s="5" t="s">
        <v>144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s="4" customFormat="1" ht="12">
      <c r="A15" s="5"/>
      <c r="B15" s="728" t="s">
        <v>142</v>
      </c>
      <c r="C15" s="728"/>
      <c r="D15" s="728"/>
      <c r="E15" s="728"/>
      <c r="F15" s="728"/>
      <c r="G15" s="728"/>
      <c r="H15" s="728"/>
      <c r="I15" s="728"/>
      <c r="J15" s="728"/>
      <c r="K15" s="728"/>
      <c r="L15" s="728"/>
    </row>
    <row r="16" spans="1:12" s="4" customFormat="1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s="4" customFormat="1" ht="12">
      <c r="A17" s="6" t="s">
        <v>116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9" spans="1:11" s="10" customFormat="1" ht="12">
      <c r="A19" s="7" t="s">
        <v>117</v>
      </c>
      <c r="B19" s="8"/>
      <c r="C19" s="8"/>
      <c r="D19" s="8"/>
      <c r="E19" s="8"/>
      <c r="F19" s="8"/>
      <c r="G19" s="8"/>
      <c r="H19" s="8"/>
      <c r="I19" s="8"/>
      <c r="J19" s="8"/>
      <c r="K19" s="9"/>
    </row>
    <row r="20" spans="1:14" s="10" customFormat="1" ht="12">
      <c r="A20" s="8"/>
      <c r="B20" s="8"/>
      <c r="C20" s="8"/>
      <c r="D20" s="8"/>
      <c r="E20" s="8"/>
      <c r="F20" s="8"/>
      <c r="G20" s="8"/>
      <c r="H20" s="8"/>
      <c r="I20" s="8"/>
      <c r="J20" s="8"/>
      <c r="K20" s="9"/>
      <c r="N20" s="726"/>
    </row>
    <row r="21" spans="1:19" s="10" customFormat="1" ht="12">
      <c r="A21" s="11" t="s">
        <v>118</v>
      </c>
      <c r="B21" s="8"/>
      <c r="C21" s="8"/>
      <c r="D21" s="8"/>
      <c r="E21" s="8"/>
      <c r="F21" s="8"/>
      <c r="G21" s="8"/>
      <c r="H21" s="8"/>
      <c r="I21" s="8"/>
      <c r="J21" s="8"/>
      <c r="K21" s="9"/>
      <c r="M21" s="11"/>
      <c r="N21" s="726"/>
      <c r="O21" s="8"/>
      <c r="P21" s="8"/>
      <c r="Q21" s="8"/>
      <c r="R21" s="8"/>
      <c r="S21" s="8"/>
    </row>
    <row r="22" spans="1:19" s="10" customFormat="1" ht="12">
      <c r="A22" s="11" t="s">
        <v>119</v>
      </c>
      <c r="B22" s="8"/>
      <c r="C22" s="8"/>
      <c r="D22" s="8"/>
      <c r="E22" s="8"/>
      <c r="F22" s="8"/>
      <c r="G22" s="8"/>
      <c r="H22" s="8"/>
      <c r="I22" s="8"/>
      <c r="J22" s="8"/>
      <c r="K22" s="9"/>
      <c r="M22" s="11"/>
      <c r="N22" s="726"/>
      <c r="O22" s="8"/>
      <c r="P22" s="8"/>
      <c r="Q22" s="8"/>
      <c r="R22" s="8"/>
      <c r="S22" s="8"/>
    </row>
    <row r="23" spans="1:19" s="10" customFormat="1" ht="12">
      <c r="A23" s="11" t="s">
        <v>120</v>
      </c>
      <c r="B23" s="8"/>
      <c r="C23" s="8"/>
      <c r="D23" s="8"/>
      <c r="E23" s="8"/>
      <c r="F23" s="8"/>
      <c r="G23" s="8"/>
      <c r="H23" s="8"/>
      <c r="I23" s="8"/>
      <c r="J23" s="8"/>
      <c r="K23" s="9"/>
      <c r="M23" s="11"/>
      <c r="N23" s="726"/>
      <c r="O23" s="8"/>
      <c r="P23" s="8"/>
      <c r="Q23" s="8"/>
      <c r="R23" s="8"/>
      <c r="S23" s="8"/>
    </row>
    <row r="24" spans="1:19" s="10" customFormat="1" ht="12">
      <c r="A24" s="12" t="s">
        <v>121</v>
      </c>
      <c r="B24" s="8"/>
      <c r="C24" s="8"/>
      <c r="D24" s="8"/>
      <c r="E24" s="8"/>
      <c r="F24" s="8"/>
      <c r="G24" s="8"/>
      <c r="H24" s="8"/>
      <c r="I24" s="8"/>
      <c r="J24" s="8"/>
      <c r="K24" s="9"/>
      <c r="M24" s="12"/>
      <c r="N24" s="726"/>
      <c r="O24" s="8"/>
      <c r="P24" s="8"/>
      <c r="Q24" s="8"/>
      <c r="R24" s="8"/>
      <c r="S24" s="8"/>
    </row>
    <row r="25" spans="1:19" s="10" customFormat="1" ht="12">
      <c r="A25" s="12" t="s">
        <v>122</v>
      </c>
      <c r="B25" s="8"/>
      <c r="C25" s="8"/>
      <c r="D25" s="8"/>
      <c r="E25" s="8"/>
      <c r="F25" s="8"/>
      <c r="G25" s="8"/>
      <c r="H25" s="8"/>
      <c r="I25" s="8"/>
      <c r="J25" s="8"/>
      <c r="K25" s="9"/>
      <c r="M25" s="12"/>
      <c r="N25" s="726"/>
      <c r="O25" s="8"/>
      <c r="P25" s="8"/>
      <c r="Q25" s="8"/>
      <c r="R25" s="8"/>
      <c r="S25" s="8"/>
    </row>
    <row r="26" spans="1:19" s="10" customFormat="1" ht="12">
      <c r="A26" s="12" t="s">
        <v>123</v>
      </c>
      <c r="B26" s="8"/>
      <c r="C26" s="8"/>
      <c r="D26" s="8"/>
      <c r="E26" s="8"/>
      <c r="F26" s="8"/>
      <c r="G26" s="8"/>
      <c r="H26" s="8"/>
      <c r="I26" s="8"/>
      <c r="J26" s="8"/>
      <c r="K26" s="9"/>
      <c r="M26" s="12"/>
      <c r="N26" s="726"/>
      <c r="O26" s="8"/>
      <c r="P26" s="8"/>
      <c r="Q26" s="8"/>
      <c r="R26" s="8"/>
      <c r="S26" s="8"/>
    </row>
    <row r="27" spans="1:19" s="10" customFormat="1" ht="12">
      <c r="A27" s="12" t="s">
        <v>124</v>
      </c>
      <c r="B27" s="8"/>
      <c r="C27" s="8"/>
      <c r="D27" s="8"/>
      <c r="E27" s="8"/>
      <c r="F27" s="8"/>
      <c r="G27" s="8"/>
      <c r="H27" s="8"/>
      <c r="I27" s="8"/>
      <c r="J27" s="8"/>
      <c r="K27" s="9"/>
      <c r="M27" s="12"/>
      <c r="N27" s="726"/>
      <c r="O27" s="8"/>
      <c r="P27" s="8"/>
      <c r="Q27" s="8"/>
      <c r="R27" s="8"/>
      <c r="S27" s="8"/>
    </row>
    <row r="28" spans="1:19" s="10" customFormat="1" ht="12">
      <c r="A28" s="12" t="s">
        <v>125</v>
      </c>
      <c r="B28" s="8"/>
      <c r="C28" s="8"/>
      <c r="D28" s="8"/>
      <c r="E28" s="8"/>
      <c r="F28" s="8"/>
      <c r="G28" s="8"/>
      <c r="H28" s="8"/>
      <c r="I28" s="8"/>
      <c r="J28" s="8"/>
      <c r="K28" s="9"/>
      <c r="M28" s="12"/>
      <c r="N28" s="726"/>
      <c r="O28" s="8"/>
      <c r="P28" s="8"/>
      <c r="Q28" s="8"/>
      <c r="R28" s="8"/>
      <c r="S28" s="8"/>
    </row>
    <row r="29" spans="1:19" s="10" customFormat="1" ht="12">
      <c r="A29" s="12" t="s">
        <v>126</v>
      </c>
      <c r="B29" s="8"/>
      <c r="C29" s="8"/>
      <c r="D29" s="8"/>
      <c r="E29" s="8"/>
      <c r="F29" s="8"/>
      <c r="G29" s="8"/>
      <c r="H29" s="8"/>
      <c r="I29" s="8"/>
      <c r="J29" s="8"/>
      <c r="K29" s="9"/>
      <c r="M29" s="12"/>
      <c r="N29" s="726"/>
      <c r="O29" s="8"/>
      <c r="P29" s="8"/>
      <c r="Q29" s="8"/>
      <c r="R29" s="8"/>
      <c r="S29" s="8"/>
    </row>
    <row r="30" spans="1:14" s="10" customFormat="1" ht="12">
      <c r="A30" s="12"/>
      <c r="B30" s="8"/>
      <c r="C30" s="8"/>
      <c r="D30" s="8"/>
      <c r="E30" s="8"/>
      <c r="F30" s="8"/>
      <c r="G30" s="8"/>
      <c r="H30" s="8"/>
      <c r="I30" s="8"/>
      <c r="J30" s="8"/>
      <c r="K30" s="9"/>
      <c r="N30" s="726"/>
    </row>
    <row r="31" spans="1:14" s="10" customFormat="1" ht="12">
      <c r="A31" s="12"/>
      <c r="B31" s="8"/>
      <c r="C31" s="8"/>
      <c r="D31" s="8"/>
      <c r="E31" s="8"/>
      <c r="F31" s="8"/>
      <c r="G31" s="8"/>
      <c r="H31" s="8"/>
      <c r="I31" s="8"/>
      <c r="J31" s="8"/>
      <c r="K31" s="9"/>
      <c r="N31" s="726"/>
    </row>
    <row r="32" spans="1:14" s="10" customFormat="1" ht="12">
      <c r="A32" s="13" t="s">
        <v>127</v>
      </c>
      <c r="B32" s="8"/>
      <c r="C32" s="8"/>
      <c r="D32" s="8"/>
      <c r="E32" s="8"/>
      <c r="F32" s="8"/>
      <c r="G32" s="8"/>
      <c r="H32" s="8"/>
      <c r="I32" s="8"/>
      <c r="J32" s="8"/>
      <c r="K32" s="9"/>
      <c r="N32" s="726"/>
    </row>
    <row r="33" spans="1:14" s="10" customFormat="1" ht="12">
      <c r="A33" s="11" t="s">
        <v>128</v>
      </c>
      <c r="B33" s="8"/>
      <c r="C33" s="8"/>
      <c r="D33" s="8"/>
      <c r="E33" s="8"/>
      <c r="F33" s="8"/>
      <c r="G33" s="8"/>
      <c r="H33" s="8"/>
      <c r="I33" s="8"/>
      <c r="J33" s="8"/>
      <c r="K33" s="9"/>
      <c r="N33" s="726"/>
    </row>
    <row r="34" spans="1:14" s="10" customFormat="1" ht="12">
      <c r="A34" s="11" t="s">
        <v>129</v>
      </c>
      <c r="B34" s="8"/>
      <c r="C34" s="8"/>
      <c r="D34" s="8"/>
      <c r="E34" s="8"/>
      <c r="F34" s="8"/>
      <c r="G34" s="8"/>
      <c r="H34" s="8"/>
      <c r="I34" s="8"/>
      <c r="J34" s="8"/>
      <c r="K34" s="9"/>
      <c r="N34" s="726"/>
    </row>
    <row r="35" spans="1:14" s="10" customFormat="1" ht="12">
      <c r="A35" s="11" t="s">
        <v>130</v>
      </c>
      <c r="B35" s="8"/>
      <c r="C35" s="8"/>
      <c r="D35" s="8"/>
      <c r="E35" s="8"/>
      <c r="F35" s="8"/>
      <c r="G35" s="8"/>
      <c r="H35" s="8"/>
      <c r="I35" s="8"/>
      <c r="J35" s="8"/>
      <c r="K35" s="9"/>
      <c r="N35" s="726"/>
    </row>
    <row r="36" spans="1:14" s="10" customFormat="1" ht="12">
      <c r="A36" s="11" t="s">
        <v>131</v>
      </c>
      <c r="B36" s="8"/>
      <c r="C36" s="8"/>
      <c r="D36" s="8"/>
      <c r="E36" s="8"/>
      <c r="F36" s="8"/>
      <c r="G36" s="8"/>
      <c r="H36" s="8"/>
      <c r="I36" s="8"/>
      <c r="J36" s="8"/>
      <c r="K36" s="9"/>
      <c r="N36" s="726"/>
    </row>
    <row r="37" spans="1:14" s="10" customFormat="1" ht="12">
      <c r="A37" s="11" t="s">
        <v>132</v>
      </c>
      <c r="B37" s="8"/>
      <c r="C37" s="8"/>
      <c r="D37" s="8"/>
      <c r="E37" s="8"/>
      <c r="F37" s="8"/>
      <c r="G37" s="8"/>
      <c r="H37" s="8"/>
      <c r="I37" s="8"/>
      <c r="J37" s="8"/>
      <c r="K37" s="9"/>
      <c r="N37" s="726"/>
    </row>
    <row r="38" spans="1:14" s="10" customFormat="1" ht="12">
      <c r="A38" s="11" t="s">
        <v>133</v>
      </c>
      <c r="B38" s="8"/>
      <c r="C38" s="8"/>
      <c r="D38" s="8"/>
      <c r="E38" s="8"/>
      <c r="F38" s="8"/>
      <c r="G38" s="8"/>
      <c r="H38" s="8"/>
      <c r="I38" s="8"/>
      <c r="J38" s="8"/>
      <c r="K38" s="9"/>
      <c r="N38" s="726"/>
    </row>
    <row r="39" spans="1:14" s="10" customFormat="1" ht="12">
      <c r="A39" s="14" t="s">
        <v>134</v>
      </c>
      <c r="B39" s="8"/>
      <c r="C39" s="8"/>
      <c r="D39" s="8"/>
      <c r="E39" s="8"/>
      <c r="F39" s="8"/>
      <c r="G39" s="8"/>
      <c r="H39" s="8"/>
      <c r="I39" s="8"/>
      <c r="J39" s="8"/>
      <c r="K39" s="9"/>
      <c r="N39" s="726"/>
    </row>
    <row r="40" spans="1:14" s="10" customFormat="1" ht="12">
      <c r="A40" s="14" t="s">
        <v>135</v>
      </c>
      <c r="B40" s="8"/>
      <c r="C40" s="8"/>
      <c r="D40" s="8"/>
      <c r="E40" s="8"/>
      <c r="F40" s="8"/>
      <c r="G40" s="8"/>
      <c r="H40" s="8"/>
      <c r="I40" s="8"/>
      <c r="J40" s="8"/>
      <c r="K40" s="9"/>
      <c r="N40" s="726"/>
    </row>
    <row r="41" spans="1:14" s="10" customFormat="1" ht="12">
      <c r="A41" s="11" t="s">
        <v>136</v>
      </c>
      <c r="B41" s="8"/>
      <c r="C41" s="8"/>
      <c r="D41" s="8"/>
      <c r="E41" s="8"/>
      <c r="F41" s="8"/>
      <c r="G41" s="8"/>
      <c r="H41" s="8"/>
      <c r="I41" s="8"/>
      <c r="J41" s="8"/>
      <c r="K41" s="9"/>
      <c r="N41" s="726"/>
    </row>
    <row r="42" spans="1:11" s="10" customFormat="1" ht="12">
      <c r="A42" s="11"/>
      <c r="B42" s="8"/>
      <c r="C42" s="8"/>
      <c r="D42" s="8"/>
      <c r="E42" s="8"/>
      <c r="F42" s="8"/>
      <c r="G42" s="8"/>
      <c r="H42" s="8"/>
      <c r="I42" s="8"/>
      <c r="J42" s="8"/>
      <c r="K42" s="9"/>
    </row>
    <row r="43" spans="1:11" s="10" customFormat="1" ht="12">
      <c r="A43" s="13" t="s">
        <v>137</v>
      </c>
      <c r="B43" s="8"/>
      <c r="C43" s="8"/>
      <c r="D43" s="8"/>
      <c r="E43" s="8"/>
      <c r="F43" s="8"/>
      <c r="G43" s="8"/>
      <c r="H43" s="8"/>
      <c r="I43" s="8"/>
      <c r="J43" s="8"/>
      <c r="K43" s="9"/>
    </row>
    <row r="44" s="4" customFormat="1" ht="12">
      <c r="A44" s="11" t="s">
        <v>138</v>
      </c>
    </row>
    <row r="45" s="4" customFormat="1" ht="12">
      <c r="A45" s="8" t="s">
        <v>139</v>
      </c>
    </row>
    <row r="46" s="4" customFormat="1" ht="12">
      <c r="A46" s="8"/>
    </row>
    <row r="47" spans="1:11" s="10" customFormat="1" ht="12">
      <c r="A47" s="15" t="s">
        <v>140</v>
      </c>
      <c r="B47" s="8"/>
      <c r="C47" s="8"/>
      <c r="D47" s="8"/>
      <c r="E47" s="8"/>
      <c r="F47" s="8"/>
      <c r="G47" s="8"/>
      <c r="H47" s="8"/>
      <c r="I47" s="8"/>
      <c r="J47" s="8"/>
      <c r="K47" s="9"/>
    </row>
    <row r="48" spans="1:12" s="4" customFormat="1" ht="28.5" customHeight="1">
      <c r="A48" s="725" t="s">
        <v>148</v>
      </c>
      <c r="B48" s="725"/>
      <c r="C48" s="725"/>
      <c r="D48" s="725"/>
      <c r="E48" s="725"/>
      <c r="F48" s="725"/>
      <c r="G48" s="725"/>
      <c r="H48" s="725"/>
      <c r="I48" s="725"/>
      <c r="J48" s="725"/>
      <c r="K48" s="725"/>
      <c r="L48" s="725"/>
    </row>
  </sheetData>
  <sheetProtection/>
  <mergeCells count="18">
    <mergeCell ref="N40:N41"/>
    <mergeCell ref="A48:L48"/>
    <mergeCell ref="N32:N33"/>
    <mergeCell ref="N34:N35"/>
    <mergeCell ref="N36:N37"/>
    <mergeCell ref="N38:N39"/>
    <mergeCell ref="N28:N29"/>
    <mergeCell ref="N30:N31"/>
    <mergeCell ref="B13:L13"/>
    <mergeCell ref="B15:L15"/>
    <mergeCell ref="N20:N21"/>
    <mergeCell ref="N22:N23"/>
    <mergeCell ref="A1:L1"/>
    <mergeCell ref="A2:L2"/>
    <mergeCell ref="A4:L4"/>
    <mergeCell ref="A5:L5"/>
    <mergeCell ref="N24:N25"/>
    <mergeCell ref="N26:N2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3.57421875" style="290" customWidth="1"/>
    <col min="2" max="2" width="4.8515625" style="290" customWidth="1"/>
    <col min="3" max="3" width="2.00390625" style="290" customWidth="1"/>
    <col min="4" max="4" width="4.8515625" style="290" customWidth="1"/>
    <col min="5" max="5" width="6.421875" style="290" customWidth="1"/>
    <col min="6" max="6" width="4.8515625" style="290" customWidth="1"/>
    <col min="7" max="7" width="7.00390625" style="290" customWidth="1"/>
    <col min="8" max="8" width="5.57421875" style="290" customWidth="1"/>
    <col min="9" max="9" width="5.8515625" style="290" customWidth="1"/>
    <col min="10" max="15" width="4.8515625" style="290" customWidth="1"/>
    <col min="16" max="16" width="6.140625" style="290" customWidth="1"/>
    <col min="17" max="17" width="5.8515625" style="290" customWidth="1"/>
    <col min="18" max="19" width="4.8515625" style="290" customWidth="1"/>
    <col min="20" max="20" width="5.57421875" style="290" customWidth="1"/>
    <col min="21" max="22" width="4.8515625" style="290" customWidth="1"/>
    <col min="23" max="25" width="6.421875" style="290" customWidth="1"/>
    <col min="26" max="26" width="19.57421875" style="290" customWidth="1"/>
    <col min="27" max="27" width="6.8515625" style="290" customWidth="1"/>
    <col min="28" max="28" width="5.00390625" style="290" customWidth="1"/>
    <col min="29" max="41" width="4.8515625" style="290" customWidth="1"/>
    <col min="42" max="51" width="4.7109375" style="290" customWidth="1"/>
    <col min="52" max="16384" width="9.140625" style="290" customWidth="1"/>
  </cols>
  <sheetData>
    <row r="1" spans="1:51" ht="12.75">
      <c r="A1" s="307" t="s">
        <v>201</v>
      </c>
      <c r="AB1" s="320"/>
      <c r="AC1" s="320"/>
      <c r="AD1" s="379"/>
      <c r="AE1" s="379"/>
      <c r="AF1" s="379"/>
      <c r="AG1" s="554"/>
      <c r="AH1" s="555"/>
      <c r="AI1" s="379"/>
      <c r="AJ1" s="379"/>
      <c r="AK1" s="320"/>
      <c r="AL1" s="379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</row>
    <row r="2" spans="27:39" ht="12.75">
      <c r="AA2" s="556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</row>
    <row r="3" spans="2:40" ht="43.5" customHeight="1">
      <c r="B3" s="557" t="s">
        <v>5</v>
      </c>
      <c r="C3" s="558"/>
      <c r="D3" s="769" t="s">
        <v>202</v>
      </c>
      <c r="E3" s="770"/>
      <c r="F3" s="769" t="s">
        <v>203</v>
      </c>
      <c r="G3" s="770"/>
      <c r="H3" s="769" t="s">
        <v>204</v>
      </c>
      <c r="I3" s="770"/>
      <c r="J3" s="769" t="s">
        <v>205</v>
      </c>
      <c r="K3" s="770"/>
      <c r="L3" s="769" t="s">
        <v>206</v>
      </c>
      <c r="M3" s="770"/>
      <c r="N3" s="769" t="s">
        <v>207</v>
      </c>
      <c r="O3" s="770"/>
      <c r="P3" s="769" t="s">
        <v>0</v>
      </c>
      <c r="Q3" s="770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</row>
    <row r="4" spans="2:17" ht="13.5">
      <c r="B4" s="559"/>
      <c r="C4" s="296"/>
      <c r="D4" s="560" t="s">
        <v>208</v>
      </c>
      <c r="E4" s="561" t="s">
        <v>209</v>
      </c>
      <c r="F4" s="560" t="s">
        <v>208</v>
      </c>
      <c r="G4" s="561" t="s">
        <v>209</v>
      </c>
      <c r="H4" s="560" t="s">
        <v>208</v>
      </c>
      <c r="I4" s="561" t="s">
        <v>209</v>
      </c>
      <c r="J4" s="560" t="s">
        <v>208</v>
      </c>
      <c r="K4" s="561" t="s">
        <v>209</v>
      </c>
      <c r="L4" s="560" t="s">
        <v>208</v>
      </c>
      <c r="M4" s="561" t="s">
        <v>209</v>
      </c>
      <c r="N4" s="560" t="s">
        <v>208</v>
      </c>
      <c r="O4" s="561" t="s">
        <v>209</v>
      </c>
      <c r="P4" s="560" t="s">
        <v>208</v>
      </c>
      <c r="Q4" s="561" t="s">
        <v>209</v>
      </c>
    </row>
    <row r="5" spans="2:17" ht="17.25" customHeight="1">
      <c r="B5" s="562">
        <v>1997</v>
      </c>
      <c r="C5" s="563"/>
      <c r="D5" s="564">
        <v>58</v>
      </c>
      <c r="E5" s="565">
        <v>10.33868092691622</v>
      </c>
      <c r="F5" s="564">
        <v>157</v>
      </c>
      <c r="G5" s="565">
        <v>27.98573975044563</v>
      </c>
      <c r="H5" s="564">
        <v>232</v>
      </c>
      <c r="I5" s="565">
        <v>41.35472370766488</v>
      </c>
      <c r="J5" s="564">
        <v>17</v>
      </c>
      <c r="K5" s="565">
        <v>3.0303030303030303</v>
      </c>
      <c r="L5" s="564">
        <v>56</v>
      </c>
      <c r="M5" s="565">
        <v>9.982174688057041</v>
      </c>
      <c r="N5" s="564">
        <v>41</v>
      </c>
      <c r="O5" s="565">
        <v>7.308377896613191</v>
      </c>
      <c r="P5" s="566">
        <v>561</v>
      </c>
      <c r="Q5" s="567">
        <v>100</v>
      </c>
    </row>
    <row r="6" spans="2:17" ht="17.25" customHeight="1">
      <c r="B6" s="568">
        <v>1998</v>
      </c>
      <c r="C6" s="569"/>
      <c r="D6" s="570">
        <v>64</v>
      </c>
      <c r="E6" s="571">
        <v>11.091854419410746</v>
      </c>
      <c r="F6" s="570">
        <v>133</v>
      </c>
      <c r="G6" s="571">
        <v>23.050259965337954</v>
      </c>
      <c r="H6" s="570">
        <v>249</v>
      </c>
      <c r="I6" s="571">
        <v>43.15424610051993</v>
      </c>
      <c r="J6" s="570">
        <v>10</v>
      </c>
      <c r="K6" s="571">
        <v>1.733102253032929</v>
      </c>
      <c r="L6" s="570">
        <v>72</v>
      </c>
      <c r="M6" s="571">
        <v>12.478336221837088</v>
      </c>
      <c r="N6" s="570">
        <v>49</v>
      </c>
      <c r="O6" s="571">
        <v>8.492201039861351</v>
      </c>
      <c r="P6" s="572">
        <v>577</v>
      </c>
      <c r="Q6" s="573">
        <v>100</v>
      </c>
    </row>
    <row r="7" spans="2:28" ht="17.25" customHeight="1">
      <c r="B7" s="568">
        <v>1999</v>
      </c>
      <c r="C7" s="569"/>
      <c r="D7" s="570">
        <v>52</v>
      </c>
      <c r="E7" s="571">
        <v>10.077519379844961</v>
      </c>
      <c r="F7" s="570">
        <v>116</v>
      </c>
      <c r="G7" s="571">
        <v>22.48062015503876</v>
      </c>
      <c r="H7" s="570">
        <v>241</v>
      </c>
      <c r="I7" s="571">
        <v>46.70542635658915</v>
      </c>
      <c r="J7" s="570">
        <v>16</v>
      </c>
      <c r="K7" s="571">
        <v>3.10077519379845</v>
      </c>
      <c r="L7" s="570">
        <v>47</v>
      </c>
      <c r="M7" s="571">
        <v>9.108527131782946</v>
      </c>
      <c r="N7" s="570">
        <v>44</v>
      </c>
      <c r="O7" s="571">
        <v>8.527131782945736</v>
      </c>
      <c r="P7" s="572">
        <v>516</v>
      </c>
      <c r="Q7" s="573">
        <v>100</v>
      </c>
      <c r="AB7" s="289"/>
    </row>
    <row r="8" spans="2:17" ht="17.25" customHeight="1">
      <c r="B8" s="568">
        <v>2000</v>
      </c>
      <c r="C8" s="569"/>
      <c r="D8" s="570">
        <v>37</v>
      </c>
      <c r="E8" s="571">
        <v>8.078602620087336</v>
      </c>
      <c r="F8" s="570">
        <v>112</v>
      </c>
      <c r="G8" s="571">
        <v>24.45414847161572</v>
      </c>
      <c r="H8" s="570">
        <v>215</v>
      </c>
      <c r="I8" s="571">
        <v>46.943231441048034</v>
      </c>
      <c r="J8" s="570">
        <v>15</v>
      </c>
      <c r="K8" s="571">
        <v>3.2751091703056767</v>
      </c>
      <c r="L8" s="570">
        <v>36</v>
      </c>
      <c r="M8" s="571">
        <v>7.860262008733624</v>
      </c>
      <c r="N8" s="570">
        <v>43</v>
      </c>
      <c r="O8" s="571">
        <v>9.388646288209607</v>
      </c>
      <c r="P8" s="572">
        <v>458</v>
      </c>
      <c r="Q8" s="573">
        <v>100</v>
      </c>
    </row>
    <row r="9" spans="2:17" ht="17.25" customHeight="1">
      <c r="B9" s="568">
        <v>2001</v>
      </c>
      <c r="C9" s="569"/>
      <c r="D9" s="570">
        <v>54</v>
      </c>
      <c r="E9" s="571">
        <v>10.650887573964496</v>
      </c>
      <c r="F9" s="570">
        <v>110</v>
      </c>
      <c r="G9" s="571">
        <v>21.696252465483234</v>
      </c>
      <c r="H9" s="570">
        <v>234</v>
      </c>
      <c r="I9" s="571">
        <v>46.15384615384615</v>
      </c>
      <c r="J9" s="570">
        <v>7</v>
      </c>
      <c r="K9" s="571">
        <v>1.3806706114398422</v>
      </c>
      <c r="L9" s="570">
        <v>51</v>
      </c>
      <c r="M9" s="571">
        <v>10.059171597633137</v>
      </c>
      <c r="N9" s="570">
        <v>51</v>
      </c>
      <c r="O9" s="571">
        <v>10.059171597633137</v>
      </c>
      <c r="P9" s="572">
        <v>507</v>
      </c>
      <c r="Q9" s="573">
        <v>100</v>
      </c>
    </row>
    <row r="10" spans="2:17" ht="17.25" customHeight="1">
      <c r="B10" s="568">
        <v>2002</v>
      </c>
      <c r="C10" s="569"/>
      <c r="D10" s="570">
        <v>47</v>
      </c>
      <c r="E10" s="571">
        <v>10.085836909871245</v>
      </c>
      <c r="F10" s="570">
        <v>99</v>
      </c>
      <c r="G10" s="571">
        <v>21.244635193133046</v>
      </c>
      <c r="H10" s="570">
        <v>221</v>
      </c>
      <c r="I10" s="571">
        <v>47.42489270386266</v>
      </c>
      <c r="J10" s="570">
        <v>12</v>
      </c>
      <c r="K10" s="571">
        <v>2.575107296137339</v>
      </c>
      <c r="L10" s="570">
        <v>49</v>
      </c>
      <c r="M10" s="571">
        <v>10.515021459227468</v>
      </c>
      <c r="N10" s="570">
        <v>38</v>
      </c>
      <c r="O10" s="571">
        <v>8.15450643776824</v>
      </c>
      <c r="P10" s="572">
        <v>466</v>
      </c>
      <c r="Q10" s="573">
        <v>100</v>
      </c>
    </row>
    <row r="11" spans="2:17" ht="17.25" customHeight="1">
      <c r="B11" s="568">
        <v>2003</v>
      </c>
      <c r="C11" s="569"/>
      <c r="D11" s="570">
        <v>58</v>
      </c>
      <c r="E11" s="571">
        <v>11.218568665377177</v>
      </c>
      <c r="F11" s="570">
        <v>104</v>
      </c>
      <c r="G11" s="571">
        <v>20.11605415860735</v>
      </c>
      <c r="H11" s="570">
        <v>247</v>
      </c>
      <c r="I11" s="571">
        <v>47.77562862669246</v>
      </c>
      <c r="J11" s="570">
        <v>14</v>
      </c>
      <c r="K11" s="571">
        <v>2.7079303675048356</v>
      </c>
      <c r="L11" s="570">
        <v>41</v>
      </c>
      <c r="M11" s="571">
        <v>7.93036750483559</v>
      </c>
      <c r="N11" s="570">
        <v>53</v>
      </c>
      <c r="O11" s="571">
        <v>10.251450676982591</v>
      </c>
      <c r="P11" s="572">
        <v>517</v>
      </c>
      <c r="Q11" s="573">
        <v>100</v>
      </c>
    </row>
    <row r="12" spans="2:17" ht="17.25" customHeight="1">
      <c r="B12" s="568">
        <v>2004</v>
      </c>
      <c r="C12" s="569"/>
      <c r="D12" s="570">
        <v>47</v>
      </c>
      <c r="E12" s="571">
        <v>9.631147540983607</v>
      </c>
      <c r="F12" s="570">
        <v>93</v>
      </c>
      <c r="G12" s="571">
        <v>19.057377049180328</v>
      </c>
      <c r="H12" s="570">
        <v>268</v>
      </c>
      <c r="I12" s="571">
        <v>54.91803278688525</v>
      </c>
      <c r="J12" s="570">
        <v>12</v>
      </c>
      <c r="K12" s="571">
        <v>2.459016393442623</v>
      </c>
      <c r="L12" s="570">
        <v>38</v>
      </c>
      <c r="M12" s="571">
        <v>7.786885245901639</v>
      </c>
      <c r="N12" s="570">
        <v>30</v>
      </c>
      <c r="O12" s="571">
        <v>6.147540983606557</v>
      </c>
      <c r="P12" s="572">
        <v>488</v>
      </c>
      <c r="Q12" s="573">
        <v>100</v>
      </c>
    </row>
    <row r="13" spans="2:23" ht="17.25" customHeight="1">
      <c r="B13" s="568">
        <v>2005</v>
      </c>
      <c r="C13" s="569"/>
      <c r="D13" s="570">
        <v>50</v>
      </c>
      <c r="E13" s="571">
        <v>9.784735812133073</v>
      </c>
      <c r="F13" s="570">
        <v>110</v>
      </c>
      <c r="G13" s="571">
        <v>21.52641878669276</v>
      </c>
      <c r="H13" s="570">
        <v>255</v>
      </c>
      <c r="I13" s="571">
        <v>49.90215264187867</v>
      </c>
      <c r="J13" s="570">
        <v>13</v>
      </c>
      <c r="K13" s="571">
        <v>2.544031311154599</v>
      </c>
      <c r="L13" s="570">
        <v>44</v>
      </c>
      <c r="M13" s="571">
        <v>8.610567514677104</v>
      </c>
      <c r="N13" s="570">
        <v>39</v>
      </c>
      <c r="O13" s="571">
        <v>7.632093933463796</v>
      </c>
      <c r="P13" s="572">
        <v>511</v>
      </c>
      <c r="Q13" s="573">
        <v>100</v>
      </c>
      <c r="R13" s="379"/>
      <c r="S13" s="379"/>
      <c r="T13" s="379"/>
      <c r="U13" s="379"/>
      <c r="V13" s="379"/>
      <c r="W13" s="379"/>
    </row>
    <row r="14" spans="2:23" ht="17.25" customHeight="1">
      <c r="B14" s="568">
        <v>2006</v>
      </c>
      <c r="C14" s="569"/>
      <c r="D14" s="570">
        <v>49</v>
      </c>
      <c r="E14" s="571">
        <v>9.315589353612168</v>
      </c>
      <c r="F14" s="570">
        <v>87</v>
      </c>
      <c r="G14" s="571">
        <v>16.539923954372625</v>
      </c>
      <c r="H14" s="570">
        <v>286</v>
      </c>
      <c r="I14" s="571">
        <v>54.372623574144484</v>
      </c>
      <c r="J14" s="570">
        <v>9</v>
      </c>
      <c r="K14" s="571">
        <v>1.7110266159695817</v>
      </c>
      <c r="L14" s="570">
        <v>50</v>
      </c>
      <c r="M14" s="571">
        <v>9.505703422053232</v>
      </c>
      <c r="N14" s="570">
        <v>45</v>
      </c>
      <c r="O14" s="571">
        <v>8.55513307984791</v>
      </c>
      <c r="P14" s="572">
        <v>526</v>
      </c>
      <c r="Q14" s="573">
        <v>100</v>
      </c>
      <c r="R14" s="379"/>
      <c r="S14" s="379"/>
      <c r="T14" s="379"/>
      <c r="U14" s="379"/>
      <c r="V14" s="379"/>
      <c r="W14" s="379"/>
    </row>
    <row r="15" spans="2:23" ht="17.25" customHeight="1">
      <c r="B15" s="568">
        <v>2007</v>
      </c>
      <c r="C15" s="569"/>
      <c r="D15" s="570">
        <v>44</v>
      </c>
      <c r="E15" s="571">
        <v>9.034907597535934</v>
      </c>
      <c r="F15" s="570">
        <v>67</v>
      </c>
      <c r="G15" s="571">
        <v>13.757700205338809</v>
      </c>
      <c r="H15" s="570">
        <v>282</v>
      </c>
      <c r="I15" s="571">
        <v>57.90554414784394</v>
      </c>
      <c r="J15" s="570">
        <v>11</v>
      </c>
      <c r="K15" s="571">
        <v>2.2587268993839835</v>
      </c>
      <c r="L15" s="570">
        <v>47</v>
      </c>
      <c r="M15" s="571">
        <v>9.650924024640657</v>
      </c>
      <c r="N15" s="570">
        <v>36</v>
      </c>
      <c r="O15" s="571">
        <v>7.392197125256674</v>
      </c>
      <c r="P15" s="572">
        <v>487</v>
      </c>
      <c r="Q15" s="573">
        <v>100</v>
      </c>
      <c r="R15" s="379"/>
      <c r="S15" s="379"/>
      <c r="T15" s="379"/>
      <c r="U15" s="379"/>
      <c r="V15" s="379"/>
      <c r="W15" s="379"/>
    </row>
    <row r="16" spans="2:23" ht="17.25" customHeight="1">
      <c r="B16" s="574">
        <v>2008</v>
      </c>
      <c r="C16" s="575"/>
      <c r="D16" s="576">
        <v>56</v>
      </c>
      <c r="E16" s="571">
        <f>100*D16/$P$16</f>
        <v>10.76923076923077</v>
      </c>
      <c r="F16" s="576">
        <v>75</v>
      </c>
      <c r="G16" s="571">
        <f>100*F16/$P$16</f>
        <v>14.423076923076923</v>
      </c>
      <c r="H16" s="576">
        <v>289</v>
      </c>
      <c r="I16" s="571">
        <f>100*H16/$P$16</f>
        <v>55.57692307692308</v>
      </c>
      <c r="J16" s="576">
        <v>8</v>
      </c>
      <c r="K16" s="571">
        <f>100*J16/$P$16</f>
        <v>1.5384615384615385</v>
      </c>
      <c r="L16" s="576">
        <v>43</v>
      </c>
      <c r="M16" s="571">
        <f>100*L16/$P$16</f>
        <v>8.26923076923077</v>
      </c>
      <c r="N16" s="576">
        <v>49</v>
      </c>
      <c r="O16" s="571">
        <f>100*N16/$P$16</f>
        <v>9.423076923076923</v>
      </c>
      <c r="P16" s="577">
        <f>D16+F16+H16+J16+L16+N16</f>
        <v>520</v>
      </c>
      <c r="Q16" s="573">
        <f>E16+G16+I16+K16+M16+O16</f>
        <v>100</v>
      </c>
      <c r="R16" s="379"/>
      <c r="S16" s="578"/>
      <c r="T16" s="379"/>
      <c r="U16" s="379"/>
      <c r="V16" s="579"/>
      <c r="W16" s="379"/>
    </row>
    <row r="17" spans="2:23" ht="17.25" customHeight="1">
      <c r="B17" s="580">
        <v>2009</v>
      </c>
      <c r="C17" s="581" t="s">
        <v>146</v>
      </c>
      <c r="D17" s="582">
        <v>54</v>
      </c>
      <c r="E17" s="583">
        <v>10.671936758893281</v>
      </c>
      <c r="F17" s="582">
        <v>50</v>
      </c>
      <c r="G17" s="583">
        <v>9.881422924901186</v>
      </c>
      <c r="H17" s="582">
        <v>304</v>
      </c>
      <c r="I17" s="583">
        <v>60.07905138339921</v>
      </c>
      <c r="J17" s="582">
        <v>7</v>
      </c>
      <c r="K17" s="583">
        <v>1.383399209486166</v>
      </c>
      <c r="L17" s="582">
        <v>52</v>
      </c>
      <c r="M17" s="583">
        <v>10.276679841897232</v>
      </c>
      <c r="N17" s="582">
        <v>39</v>
      </c>
      <c r="O17" s="583">
        <v>7.707509881422925</v>
      </c>
      <c r="P17" s="584">
        <v>506</v>
      </c>
      <c r="Q17" s="585">
        <v>100.00000000000001</v>
      </c>
      <c r="R17" s="379"/>
      <c r="S17" s="379"/>
      <c r="T17" s="379"/>
      <c r="U17" s="379"/>
      <c r="V17" s="379"/>
      <c r="W17" s="379"/>
    </row>
  </sheetData>
  <sheetProtection/>
  <mergeCells count="7">
    <mergeCell ref="P3:Q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1" width="7.00390625" style="18" customWidth="1"/>
    <col min="2" max="2" width="2.28125" style="18" customWidth="1"/>
    <col min="3" max="3" width="9.140625" style="18" customWidth="1"/>
    <col min="4" max="4" width="9.421875" style="18" customWidth="1"/>
    <col min="5" max="16384" width="9.140625" style="18" customWidth="1"/>
  </cols>
  <sheetData>
    <row r="1" spans="1:12" ht="12.75">
      <c r="A1" s="19" t="s">
        <v>151</v>
      </c>
      <c r="B1" s="19"/>
      <c r="K1" s="19"/>
      <c r="L1" s="19"/>
    </row>
    <row r="2" spans="1:4" ht="12.75">
      <c r="A2" s="773" t="s">
        <v>5</v>
      </c>
      <c r="B2" s="155"/>
      <c r="C2" s="771" t="s">
        <v>0</v>
      </c>
      <c r="D2" s="772"/>
    </row>
    <row r="3" spans="1:6" ht="12.75">
      <c r="A3" s="774"/>
      <c r="B3" s="156"/>
      <c r="C3" s="157" t="s">
        <v>1</v>
      </c>
      <c r="D3" s="158" t="s">
        <v>2</v>
      </c>
      <c r="F3" s="36"/>
    </row>
    <row r="4" spans="1:7" ht="12.75">
      <c r="A4" s="154">
        <v>1996</v>
      </c>
      <c r="B4" s="159"/>
      <c r="C4" s="161">
        <v>3030</v>
      </c>
      <c r="D4" s="162">
        <v>85.78081118407371</v>
      </c>
      <c r="F4" s="37"/>
      <c r="G4" s="38"/>
    </row>
    <row r="5" spans="1:7" ht="12.75">
      <c r="A5" s="41">
        <v>1997</v>
      </c>
      <c r="B5" s="159"/>
      <c r="C5" s="163">
        <v>3074</v>
      </c>
      <c r="D5" s="40">
        <v>83.75932935939254</v>
      </c>
      <c r="F5" s="37"/>
      <c r="G5" s="38"/>
    </row>
    <row r="6" spans="1:7" ht="12.75">
      <c r="A6" s="41">
        <v>1998</v>
      </c>
      <c r="B6" s="159"/>
      <c r="C6" s="163">
        <v>3103</v>
      </c>
      <c r="D6" s="40">
        <v>83.53738040459557</v>
      </c>
      <c r="F6" s="37"/>
      <c r="G6" s="38"/>
    </row>
    <row r="7" spans="1:7" ht="12.75">
      <c r="A7" s="41">
        <v>1999</v>
      </c>
      <c r="B7" s="159"/>
      <c r="C7" s="163">
        <v>2838</v>
      </c>
      <c r="D7" s="40">
        <v>76.32089168636729</v>
      </c>
      <c r="F7" s="37"/>
      <c r="G7" s="38"/>
    </row>
    <row r="8" spans="1:7" ht="12.75">
      <c r="A8" s="41">
        <v>2000</v>
      </c>
      <c r="B8" s="159"/>
      <c r="C8" s="163">
        <v>3017</v>
      </c>
      <c r="D8" s="40">
        <v>80.91096790583089</v>
      </c>
      <c r="F8" s="37"/>
      <c r="G8" s="38"/>
    </row>
    <row r="9" spans="1:7" ht="12.75">
      <c r="A9" s="41">
        <v>2001</v>
      </c>
      <c r="B9" s="159"/>
      <c r="C9" s="163">
        <v>3136</v>
      </c>
      <c r="D9" s="40">
        <v>83.18991965135183</v>
      </c>
      <c r="F9" s="37"/>
      <c r="G9" s="38"/>
    </row>
    <row r="10" spans="1:7" ht="12.75">
      <c r="A10" s="41">
        <v>2002</v>
      </c>
      <c r="B10" s="159"/>
      <c r="C10" s="163">
        <v>2902</v>
      </c>
      <c r="D10" s="40">
        <v>75.20298591107151</v>
      </c>
      <c r="F10" s="37"/>
      <c r="G10" s="38"/>
    </row>
    <row r="11" spans="1:7" ht="12.75">
      <c r="A11" s="41">
        <v>2003</v>
      </c>
      <c r="B11" s="159"/>
      <c r="C11" s="163">
        <v>3141</v>
      </c>
      <c r="D11" s="40">
        <v>80.26147423122488</v>
      </c>
      <c r="F11" s="37"/>
      <c r="G11" s="38"/>
    </row>
    <row r="12" spans="1:7" ht="12.75">
      <c r="A12" s="41">
        <v>2004</v>
      </c>
      <c r="B12" s="159"/>
      <c r="C12" s="163">
        <v>3000</v>
      </c>
      <c r="D12" s="40">
        <v>75.47547345572468</v>
      </c>
      <c r="F12" s="37"/>
      <c r="G12" s="38"/>
    </row>
    <row r="13" spans="1:7" ht="12.75">
      <c r="A13" s="41">
        <v>2005</v>
      </c>
      <c r="B13" s="159"/>
      <c r="C13" s="163">
        <v>2743</v>
      </c>
      <c r="D13" s="40">
        <v>68.33034240551748</v>
      </c>
      <c r="F13" s="37"/>
      <c r="G13" s="38"/>
    </row>
    <row r="14" spans="1:7" ht="12.75">
      <c r="A14" s="41">
        <v>2006</v>
      </c>
      <c r="B14" s="159"/>
      <c r="C14" s="163">
        <v>2869</v>
      </c>
      <c r="D14" s="40">
        <v>69.64175094787716</v>
      </c>
      <c r="F14" s="37"/>
      <c r="G14" s="38"/>
    </row>
    <row r="15" spans="1:7" ht="12.75">
      <c r="A15" s="41">
        <v>2007</v>
      </c>
      <c r="B15" s="159"/>
      <c r="C15" s="163">
        <v>2686</v>
      </c>
      <c r="D15" s="40">
        <v>64.04350241380595</v>
      </c>
      <c r="F15" s="37"/>
      <c r="G15" s="38"/>
    </row>
    <row r="16" spans="1:7" ht="12.75">
      <c r="A16" s="41">
        <v>2008</v>
      </c>
      <c r="B16" s="159"/>
      <c r="C16" s="163">
        <v>2468</v>
      </c>
      <c r="D16" s="40">
        <v>58.20406551162087</v>
      </c>
      <c r="F16" s="37"/>
      <c r="G16" s="38"/>
    </row>
    <row r="17" spans="1:7" ht="12.75">
      <c r="A17" s="42">
        <v>2009</v>
      </c>
      <c r="B17" s="160" t="s">
        <v>146</v>
      </c>
      <c r="C17" s="164">
        <v>2539</v>
      </c>
      <c r="D17" s="43">
        <v>59.63350045068806</v>
      </c>
      <c r="F17" s="37"/>
      <c r="G17" s="38"/>
    </row>
    <row r="18" ht="12.75">
      <c r="D18" s="39"/>
    </row>
    <row r="19" spans="1:2" ht="12.75">
      <c r="A19" s="19"/>
      <c r="B19" s="19"/>
    </row>
    <row r="20" spans="1:2" ht="12.75">
      <c r="A20" s="19"/>
      <c r="B20" s="19"/>
    </row>
  </sheetData>
  <sheetProtection/>
  <mergeCells count="2">
    <mergeCell ref="C2:D2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5.8515625" style="45" customWidth="1"/>
    <col min="2" max="2" width="1.7109375" style="45" customWidth="1"/>
    <col min="3" max="3" width="8.00390625" style="45" customWidth="1"/>
    <col min="4" max="4" width="6.57421875" style="45" customWidth="1"/>
    <col min="5" max="5" width="8.00390625" style="45" customWidth="1"/>
    <col min="6" max="6" width="6.421875" style="45" customWidth="1"/>
    <col min="7" max="7" width="10.28125" style="45" customWidth="1"/>
    <col min="8" max="16384" width="9.140625" style="45" customWidth="1"/>
  </cols>
  <sheetData>
    <row r="1" spans="1:14" ht="12.75">
      <c r="A1" s="44" t="s">
        <v>152</v>
      </c>
      <c r="B1" s="44"/>
      <c r="M1" s="19"/>
      <c r="N1" s="19"/>
    </row>
    <row r="2" spans="1:14" ht="12.75">
      <c r="A2" s="165"/>
      <c r="B2" s="173"/>
      <c r="C2" s="775" t="s">
        <v>3</v>
      </c>
      <c r="D2" s="776"/>
      <c r="E2" s="775" t="s">
        <v>4</v>
      </c>
      <c r="F2" s="776"/>
      <c r="G2" s="166" t="s">
        <v>2</v>
      </c>
      <c r="M2" s="18"/>
      <c r="N2" s="18"/>
    </row>
    <row r="3" spans="1:10" ht="12.75">
      <c r="A3" s="174" t="s">
        <v>5</v>
      </c>
      <c r="B3" s="175"/>
      <c r="C3" s="157" t="s">
        <v>1</v>
      </c>
      <c r="D3" s="158" t="s">
        <v>2</v>
      </c>
      <c r="E3" s="157" t="s">
        <v>1</v>
      </c>
      <c r="F3" s="158" t="s">
        <v>2</v>
      </c>
      <c r="G3" s="176" t="s">
        <v>67</v>
      </c>
      <c r="I3" s="46"/>
      <c r="J3" s="46"/>
    </row>
    <row r="4" spans="1:10" ht="12.75">
      <c r="A4" s="172">
        <v>1996</v>
      </c>
      <c r="B4" s="177"/>
      <c r="C4" s="179">
        <v>1173</v>
      </c>
      <c r="D4" s="180">
        <v>66.80844996866662</v>
      </c>
      <c r="E4" s="179">
        <v>1857</v>
      </c>
      <c r="F4" s="180">
        <v>104.87059772003195</v>
      </c>
      <c r="G4" s="167">
        <f>F4/D4</f>
        <v>1.5697205633301865</v>
      </c>
      <c r="I4" s="37"/>
      <c r="J4" s="37"/>
    </row>
    <row r="5" spans="1:10" ht="12.75">
      <c r="A5" s="168">
        <v>1997</v>
      </c>
      <c r="B5" s="177"/>
      <c r="C5" s="181">
        <v>1156</v>
      </c>
      <c r="D5" s="182">
        <v>63.067570850002646</v>
      </c>
      <c r="E5" s="181">
        <v>1918</v>
      </c>
      <c r="F5" s="182">
        <v>104.78880391914336</v>
      </c>
      <c r="G5" s="167">
        <f aca="true" t="shared" si="0" ref="G5:G17">F5/D5</f>
        <v>1.6615322662160052</v>
      </c>
      <c r="I5" s="37"/>
      <c r="J5" s="37"/>
    </row>
    <row r="6" spans="1:10" ht="12.75">
      <c r="A6" s="168">
        <v>1998</v>
      </c>
      <c r="B6" s="177"/>
      <c r="C6" s="181">
        <v>1229</v>
      </c>
      <c r="D6" s="182">
        <v>66.9338632535028</v>
      </c>
      <c r="E6" s="181">
        <v>1874</v>
      </c>
      <c r="F6" s="182">
        <v>100.27258580669506</v>
      </c>
      <c r="G6" s="167">
        <f t="shared" si="0"/>
        <v>1.498084540958385</v>
      </c>
      <c r="I6" s="37"/>
      <c r="J6" s="37"/>
    </row>
    <row r="7" spans="1:10" ht="12.75">
      <c r="A7" s="168">
        <v>1999</v>
      </c>
      <c r="B7" s="177"/>
      <c r="C7" s="181">
        <v>1089</v>
      </c>
      <c r="D7" s="182">
        <v>59.23331878158733</v>
      </c>
      <c r="E7" s="181">
        <v>1749</v>
      </c>
      <c r="F7" s="182">
        <v>93.65296810595973</v>
      </c>
      <c r="G7" s="167">
        <f t="shared" si="0"/>
        <v>1.581085950143853</v>
      </c>
      <c r="I7" s="37"/>
      <c r="J7" s="37"/>
    </row>
    <row r="8" spans="1:10" ht="12.75">
      <c r="A8" s="168">
        <v>2000</v>
      </c>
      <c r="B8" s="177"/>
      <c r="C8" s="181">
        <v>1148</v>
      </c>
      <c r="D8" s="182">
        <v>61.98404703093366</v>
      </c>
      <c r="E8" s="181">
        <v>1869</v>
      </c>
      <c r="F8" s="182">
        <v>100.2174934815915</v>
      </c>
      <c r="G8" s="167">
        <f t="shared" si="0"/>
        <v>1.6168272044511247</v>
      </c>
      <c r="I8" s="37"/>
      <c r="J8" s="37"/>
    </row>
    <row r="9" spans="1:10" ht="12.75">
      <c r="A9" s="168">
        <v>2001</v>
      </c>
      <c r="B9" s="177"/>
      <c r="C9" s="181">
        <v>1114</v>
      </c>
      <c r="D9" s="182">
        <v>60.15103271444869</v>
      </c>
      <c r="E9" s="181">
        <v>2022</v>
      </c>
      <c r="F9" s="182">
        <v>106.19531856597476</v>
      </c>
      <c r="G9" s="167">
        <f t="shared" si="0"/>
        <v>1.7654778941221057</v>
      </c>
      <c r="I9" s="37"/>
      <c r="J9" s="37"/>
    </row>
    <row r="10" spans="1:10" ht="12.75">
      <c r="A10" s="168">
        <v>2002</v>
      </c>
      <c r="B10" s="177"/>
      <c r="C10" s="181">
        <v>994</v>
      </c>
      <c r="D10" s="182">
        <v>52.16990918557979</v>
      </c>
      <c r="E10" s="181">
        <v>1908</v>
      </c>
      <c r="F10" s="182">
        <v>98.06268874561401</v>
      </c>
      <c r="G10" s="167">
        <f t="shared" si="0"/>
        <v>1.8796791153456593</v>
      </c>
      <c r="I10" s="37"/>
      <c r="J10" s="37"/>
    </row>
    <row r="11" spans="1:10" ht="12.75">
      <c r="A11" s="168">
        <v>2003</v>
      </c>
      <c r="B11" s="177"/>
      <c r="C11" s="181">
        <v>1048</v>
      </c>
      <c r="D11" s="182">
        <v>54.346627450663824</v>
      </c>
      <c r="E11" s="181">
        <v>2093</v>
      </c>
      <c r="F11" s="182">
        <v>106.03434143617679</v>
      </c>
      <c r="G11" s="167">
        <f t="shared" si="0"/>
        <v>1.9510749132029466</v>
      </c>
      <c r="I11" s="37"/>
      <c r="J11" s="37"/>
    </row>
    <row r="12" spans="1:10" ht="12.75">
      <c r="A12" s="168">
        <v>2004</v>
      </c>
      <c r="B12" s="177"/>
      <c r="C12" s="181">
        <v>982</v>
      </c>
      <c r="D12" s="182">
        <v>50.12166530024557</v>
      </c>
      <c r="E12" s="181">
        <v>2018</v>
      </c>
      <c r="F12" s="182">
        <v>100.71814811882163</v>
      </c>
      <c r="G12" s="167">
        <f t="shared" si="0"/>
        <v>2.0094732989314337</v>
      </c>
      <c r="I12" s="37"/>
      <c r="J12" s="37"/>
    </row>
    <row r="13" spans="1:10" ht="12.75">
      <c r="A13" s="168">
        <v>2005</v>
      </c>
      <c r="B13" s="177"/>
      <c r="C13" s="181">
        <v>953</v>
      </c>
      <c r="D13" s="182">
        <v>48.04962759078418</v>
      </c>
      <c r="E13" s="181">
        <v>1790</v>
      </c>
      <c r="F13" s="182">
        <v>88.6659879507368</v>
      </c>
      <c r="G13" s="167">
        <f t="shared" si="0"/>
        <v>1.8453002113952441</v>
      </c>
      <c r="I13" s="37"/>
      <c r="J13" s="37"/>
    </row>
    <row r="14" spans="1:10" ht="12.75">
      <c r="A14" s="168">
        <v>2006</v>
      </c>
      <c r="B14" s="177"/>
      <c r="C14" s="181">
        <v>991</v>
      </c>
      <c r="D14" s="182">
        <v>48.83011797766599</v>
      </c>
      <c r="E14" s="181">
        <v>1878</v>
      </c>
      <c r="F14" s="182">
        <v>90.20932036733086</v>
      </c>
      <c r="G14" s="167">
        <f t="shared" si="0"/>
        <v>1.8474114768387608</v>
      </c>
      <c r="I14" s="37"/>
      <c r="J14" s="37"/>
    </row>
    <row r="15" spans="1:10" ht="12.75">
      <c r="A15" s="168">
        <v>2007</v>
      </c>
      <c r="B15" s="177"/>
      <c r="C15" s="181">
        <v>940</v>
      </c>
      <c r="D15" s="182">
        <v>45.55967490839261</v>
      </c>
      <c r="E15" s="181">
        <v>1746</v>
      </c>
      <c r="F15" s="182">
        <v>82.42699781195995</v>
      </c>
      <c r="G15" s="167">
        <f t="shared" si="0"/>
        <v>1.8092095252588372</v>
      </c>
      <c r="I15" s="37"/>
      <c r="J15" s="37"/>
    </row>
    <row r="16" spans="1:10" ht="12.75">
      <c r="A16" s="169">
        <v>2008</v>
      </c>
      <c r="B16" s="177"/>
      <c r="C16" s="181">
        <v>877</v>
      </c>
      <c r="D16" s="182">
        <v>41.91443991159755</v>
      </c>
      <c r="E16" s="181">
        <v>1591</v>
      </c>
      <c r="F16" s="182">
        <v>74.45523130614117</v>
      </c>
      <c r="G16" s="167">
        <f t="shared" si="0"/>
        <v>1.7763623100577262</v>
      </c>
      <c r="I16" s="37"/>
      <c r="J16" s="37"/>
    </row>
    <row r="17" spans="1:10" ht="12.75">
      <c r="A17" s="170">
        <v>2009</v>
      </c>
      <c r="B17" s="178" t="s">
        <v>146</v>
      </c>
      <c r="C17" s="183">
        <v>947</v>
      </c>
      <c r="D17" s="184">
        <v>44.611959093977994</v>
      </c>
      <c r="E17" s="183">
        <v>1592</v>
      </c>
      <c r="F17" s="184">
        <v>74.70284164808633</v>
      </c>
      <c r="G17" s="171">
        <f t="shared" si="0"/>
        <v>1.6745026034548256</v>
      </c>
      <c r="I17" s="37"/>
      <c r="J17" s="37"/>
    </row>
    <row r="19" spans="1:15" ht="12.75">
      <c r="A19" s="47"/>
      <c r="B19" s="47"/>
      <c r="C19" s="27"/>
      <c r="D19" s="27"/>
      <c r="E19" s="27"/>
      <c r="F19" s="27"/>
      <c r="G19" s="27"/>
      <c r="H19" s="27"/>
      <c r="I19" s="27"/>
      <c r="J19" s="27"/>
      <c r="K19" s="27"/>
      <c r="L19" s="47"/>
      <c r="M19" s="47"/>
      <c r="N19" s="47"/>
      <c r="O19" s="47"/>
    </row>
    <row r="48" spans="1:2" ht="12.75">
      <c r="A48" s="44"/>
      <c r="B48" s="44"/>
    </row>
    <row r="49" spans="1:2" ht="12.75">
      <c r="A49" s="47"/>
      <c r="B49" s="47"/>
    </row>
  </sheetData>
  <sheetProtection/>
  <mergeCells count="2">
    <mergeCell ref="C2:D2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2"/>
  <sheetViews>
    <sheetView showGridLines="0" zoomScalePageLayoutView="0" workbookViewId="0" topLeftCell="A1">
      <selection activeCell="I33" sqref="I33"/>
    </sheetView>
  </sheetViews>
  <sheetFormatPr defaultColWidth="9.140625" defaultRowHeight="12.75"/>
  <cols>
    <col min="1" max="1" width="6.421875" style="18" customWidth="1"/>
    <col min="2" max="2" width="10.421875" style="18" customWidth="1"/>
    <col min="3" max="3" width="8.00390625" style="18" customWidth="1"/>
    <col min="4" max="4" width="5.7109375" style="18" customWidth="1"/>
    <col min="5" max="5" width="8.00390625" style="18" customWidth="1"/>
    <col min="6" max="6" width="6.140625" style="18" customWidth="1"/>
    <col min="7" max="7" width="7.8515625" style="18" customWidth="1"/>
    <col min="8" max="8" width="5.57421875" style="18" customWidth="1"/>
    <col min="9" max="16384" width="9.140625" style="18" customWidth="1"/>
  </cols>
  <sheetData>
    <row r="1" spans="1:15" ht="12.75">
      <c r="A1" s="48" t="s">
        <v>153</v>
      </c>
      <c r="B1" s="48"/>
      <c r="C1" s="48"/>
      <c r="D1" s="48"/>
      <c r="E1" s="48"/>
      <c r="F1" s="48"/>
      <c r="N1" s="19"/>
      <c r="O1" s="19"/>
    </row>
    <row r="2" spans="2:6" ht="12.75">
      <c r="B2" s="48"/>
      <c r="C2" s="48"/>
      <c r="D2" s="48"/>
      <c r="E2" s="48"/>
      <c r="F2" s="48"/>
    </row>
    <row r="3" spans="2:8" ht="12.75">
      <c r="B3" s="185" t="s">
        <v>70</v>
      </c>
      <c r="C3" s="780" t="s">
        <v>6</v>
      </c>
      <c r="D3" s="781"/>
      <c r="E3" s="781" t="s">
        <v>7</v>
      </c>
      <c r="F3" s="781"/>
      <c r="G3" s="781" t="s">
        <v>0</v>
      </c>
      <c r="H3" s="782"/>
    </row>
    <row r="4" spans="2:8" ht="12.75">
      <c r="B4" s="176" t="s">
        <v>71</v>
      </c>
      <c r="C4" s="189" t="s">
        <v>1</v>
      </c>
      <c r="D4" s="190" t="s">
        <v>2</v>
      </c>
      <c r="E4" s="49" t="s">
        <v>1</v>
      </c>
      <c r="F4" s="50" t="s">
        <v>2</v>
      </c>
      <c r="G4" s="49" t="s">
        <v>1</v>
      </c>
      <c r="H4" s="55" t="s">
        <v>2</v>
      </c>
    </row>
    <row r="5" spans="2:8" ht="12.75">
      <c r="B5" s="186" t="s">
        <v>90</v>
      </c>
      <c r="C5" s="191">
        <v>0</v>
      </c>
      <c r="D5" s="192" t="s">
        <v>98</v>
      </c>
      <c r="E5" s="191">
        <v>0</v>
      </c>
      <c r="F5" s="192" t="s">
        <v>98</v>
      </c>
      <c r="G5" s="51">
        <f>C5+E5</f>
        <v>0</v>
      </c>
      <c r="H5" s="56" t="s">
        <v>98</v>
      </c>
    </row>
    <row r="6" spans="2:12" ht="12.75">
      <c r="B6" s="187" t="s">
        <v>8</v>
      </c>
      <c r="C6" s="193">
        <v>14</v>
      </c>
      <c r="D6" s="57">
        <v>9.176115881234843</v>
      </c>
      <c r="E6" s="193">
        <v>68</v>
      </c>
      <c r="F6" s="57">
        <v>46.909492273730685</v>
      </c>
      <c r="G6" s="51">
        <f aca="true" t="shared" si="0" ref="G6:G21">C6+E6</f>
        <v>82</v>
      </c>
      <c r="H6" s="57">
        <v>27.561172358160796</v>
      </c>
      <c r="J6" s="37"/>
      <c r="L6" s="37"/>
    </row>
    <row r="7" spans="2:12" ht="12.75">
      <c r="B7" s="41" t="s">
        <v>9</v>
      </c>
      <c r="C7" s="193">
        <v>129</v>
      </c>
      <c r="D7" s="57">
        <v>77.99746054779612</v>
      </c>
      <c r="E7" s="193">
        <v>286</v>
      </c>
      <c r="F7" s="57">
        <v>181.0928892547331</v>
      </c>
      <c r="G7" s="51">
        <f t="shared" si="0"/>
        <v>415</v>
      </c>
      <c r="H7" s="57">
        <v>128.35183867874926</v>
      </c>
      <c r="J7" s="37"/>
      <c r="L7" s="37"/>
    </row>
    <row r="8" spans="2:12" ht="12.75">
      <c r="B8" s="41" t="s">
        <v>10</v>
      </c>
      <c r="C8" s="193">
        <v>111</v>
      </c>
      <c r="D8" s="57">
        <v>71.46996329920803</v>
      </c>
      <c r="E8" s="193">
        <v>203</v>
      </c>
      <c r="F8" s="57">
        <v>135.60454241816967</v>
      </c>
      <c r="G8" s="51">
        <f t="shared" si="0"/>
        <v>314</v>
      </c>
      <c r="H8" s="57">
        <v>102.95081967213115</v>
      </c>
      <c r="J8" s="37"/>
      <c r="L8" s="37"/>
    </row>
    <row r="9" spans="2:12" ht="12.75">
      <c r="B9" s="41" t="s">
        <v>11</v>
      </c>
      <c r="C9" s="193">
        <v>109</v>
      </c>
      <c r="D9" s="57">
        <v>78.43419443045262</v>
      </c>
      <c r="E9" s="193">
        <v>144</v>
      </c>
      <c r="F9" s="57">
        <v>101.13069738043401</v>
      </c>
      <c r="G9" s="51">
        <f t="shared" si="0"/>
        <v>253</v>
      </c>
      <c r="H9" s="57">
        <v>89.92038669320443</v>
      </c>
      <c r="J9" s="37"/>
      <c r="L9" s="37"/>
    </row>
    <row r="10" spans="2:12" ht="12.75">
      <c r="B10" s="41" t="s">
        <v>12</v>
      </c>
      <c r="C10" s="193">
        <v>71</v>
      </c>
      <c r="D10" s="57">
        <v>55.08573201955156</v>
      </c>
      <c r="E10" s="193">
        <v>109</v>
      </c>
      <c r="F10" s="57">
        <v>77.77936349364921</v>
      </c>
      <c r="G10" s="51">
        <f t="shared" si="0"/>
        <v>180</v>
      </c>
      <c r="H10" s="57">
        <v>66.90703638999368</v>
      </c>
      <c r="J10" s="37"/>
      <c r="L10" s="37"/>
    </row>
    <row r="11" spans="2:12" ht="12.75">
      <c r="B11" s="41" t="s">
        <v>13</v>
      </c>
      <c r="C11" s="193">
        <v>120</v>
      </c>
      <c r="D11" s="57">
        <v>82.09057326583664</v>
      </c>
      <c r="E11" s="193">
        <v>201</v>
      </c>
      <c r="F11" s="57">
        <v>124.4890375325158</v>
      </c>
      <c r="G11" s="51">
        <f t="shared" si="0"/>
        <v>321</v>
      </c>
      <c r="H11" s="57">
        <v>104.34273826550513</v>
      </c>
      <c r="J11" s="37"/>
      <c r="L11" s="37"/>
    </row>
    <row r="12" spans="2:12" ht="12.75">
      <c r="B12" s="41" t="s">
        <v>14</v>
      </c>
      <c r="C12" s="193">
        <v>104</v>
      </c>
      <c r="D12" s="57">
        <v>69.26406926406926</v>
      </c>
      <c r="E12" s="193">
        <v>165</v>
      </c>
      <c r="F12" s="57">
        <v>101.74508232102114</v>
      </c>
      <c r="G12" s="51">
        <f t="shared" si="0"/>
        <v>269</v>
      </c>
      <c r="H12" s="57">
        <v>86.12961065573771</v>
      </c>
      <c r="J12" s="37"/>
      <c r="L12" s="37"/>
    </row>
    <row r="13" spans="2:12" ht="12.75">
      <c r="B13" s="41" t="s">
        <v>15</v>
      </c>
      <c r="C13" s="193">
        <v>75</v>
      </c>
      <c r="D13" s="57">
        <v>47.94783275795934</v>
      </c>
      <c r="E13" s="193">
        <v>157</v>
      </c>
      <c r="F13" s="57">
        <v>94.44177093358999</v>
      </c>
      <c r="G13" s="51">
        <f t="shared" si="0"/>
        <v>232</v>
      </c>
      <c r="H13" s="57">
        <v>71.90454052378739</v>
      </c>
      <c r="J13" s="37"/>
      <c r="L13" s="37"/>
    </row>
    <row r="14" spans="2:12" ht="12.75">
      <c r="B14" s="41" t="s">
        <v>16</v>
      </c>
      <c r="C14" s="193">
        <v>81</v>
      </c>
      <c r="D14" s="57">
        <v>58.17711700064641</v>
      </c>
      <c r="E14" s="193">
        <v>117</v>
      </c>
      <c r="F14" s="57">
        <v>80.78994614003591</v>
      </c>
      <c r="G14" s="51">
        <f t="shared" si="0"/>
        <v>198</v>
      </c>
      <c r="H14" s="57">
        <v>69.7060376694244</v>
      </c>
      <c r="J14" s="37"/>
      <c r="L14" s="37"/>
    </row>
    <row r="15" spans="2:12" ht="12.75">
      <c r="B15" s="41" t="s">
        <v>17</v>
      </c>
      <c r="C15" s="193">
        <v>37</v>
      </c>
      <c r="D15" s="57">
        <v>30.410125749979454</v>
      </c>
      <c r="E15" s="193">
        <v>54</v>
      </c>
      <c r="F15" s="57">
        <v>42.9902077860043</v>
      </c>
      <c r="G15" s="51">
        <f t="shared" si="0"/>
        <v>91</v>
      </c>
      <c r="H15" s="57">
        <v>36.798900076832865</v>
      </c>
      <c r="J15" s="37"/>
      <c r="L15" s="37"/>
    </row>
    <row r="16" spans="2:12" ht="12.75">
      <c r="B16" s="41" t="s">
        <v>18</v>
      </c>
      <c r="C16" s="193">
        <v>27</v>
      </c>
      <c r="D16" s="57">
        <v>24.793388429752067</v>
      </c>
      <c r="E16" s="193">
        <v>39</v>
      </c>
      <c r="F16" s="57">
        <v>34.61743298420025</v>
      </c>
      <c r="G16" s="51">
        <f t="shared" si="0"/>
        <v>66</v>
      </c>
      <c r="H16" s="57">
        <v>29.78877053619787</v>
      </c>
      <c r="J16" s="37"/>
      <c r="L16" s="37"/>
    </row>
    <row r="17" spans="2:12" ht="12.75">
      <c r="B17" s="41" t="s">
        <v>19</v>
      </c>
      <c r="C17" s="193">
        <v>12</v>
      </c>
      <c r="D17" s="57">
        <v>14.350633819660368</v>
      </c>
      <c r="E17" s="193">
        <v>18</v>
      </c>
      <c r="F17" s="57">
        <v>20.526855969893944</v>
      </c>
      <c r="G17" s="51">
        <f t="shared" si="0"/>
        <v>30</v>
      </c>
      <c r="H17" s="57">
        <v>17.512112544509954</v>
      </c>
      <c r="J17" s="37"/>
      <c r="L17" s="37"/>
    </row>
    <row r="18" spans="2:12" ht="12.75">
      <c r="B18" s="41" t="s">
        <v>20</v>
      </c>
      <c r="C18" s="193">
        <v>18</v>
      </c>
      <c r="D18" s="57">
        <v>28.823058446757408</v>
      </c>
      <c r="E18" s="193">
        <v>9</v>
      </c>
      <c r="F18" s="57">
        <v>13.198416190057193</v>
      </c>
      <c r="G18" s="51">
        <f t="shared" si="0"/>
        <v>27</v>
      </c>
      <c r="H18" s="57">
        <v>20.669065298935926</v>
      </c>
      <c r="J18" s="37"/>
      <c r="L18" s="37"/>
    </row>
    <row r="19" spans="2:12" ht="12.75">
      <c r="B19" s="41" t="s">
        <v>21</v>
      </c>
      <c r="C19" s="193">
        <v>14</v>
      </c>
      <c r="D19" s="57">
        <v>28.94356005788712</v>
      </c>
      <c r="E19" s="193">
        <v>8</v>
      </c>
      <c r="F19" s="57">
        <v>14.17434443656981</v>
      </c>
      <c r="G19" s="51">
        <f t="shared" si="0"/>
        <v>22</v>
      </c>
      <c r="H19" s="57">
        <v>20.990363514931783</v>
      </c>
      <c r="J19" s="37"/>
      <c r="L19" s="37"/>
    </row>
    <row r="20" spans="2:12" ht="12.75">
      <c r="B20" s="41" t="s">
        <v>22</v>
      </c>
      <c r="C20" s="193">
        <v>18</v>
      </c>
      <c r="D20" s="57">
        <v>53.16007088009451</v>
      </c>
      <c r="E20" s="193">
        <v>11</v>
      </c>
      <c r="F20" s="57">
        <v>24.2450958783337</v>
      </c>
      <c r="G20" s="51">
        <f t="shared" si="0"/>
        <v>29</v>
      </c>
      <c r="H20" s="57">
        <v>36.60229710968068</v>
      </c>
      <c r="J20" s="37"/>
      <c r="L20" s="37"/>
    </row>
    <row r="21" spans="2:12" ht="12.75">
      <c r="B21" s="188" t="s">
        <v>23</v>
      </c>
      <c r="C21" s="194">
        <v>7</v>
      </c>
      <c r="D21" s="195">
        <v>31.46067415730337</v>
      </c>
      <c r="E21" s="194">
        <v>3</v>
      </c>
      <c r="F21" s="195">
        <v>6.768953068592058</v>
      </c>
      <c r="G21" s="51">
        <f t="shared" si="0"/>
        <v>10</v>
      </c>
      <c r="H21" s="58">
        <v>15.019525382997898</v>
      </c>
      <c r="J21" s="37"/>
      <c r="L21" s="37"/>
    </row>
    <row r="22" spans="2:8" ht="12.75">
      <c r="B22" s="196" t="s">
        <v>0</v>
      </c>
      <c r="C22" s="197">
        <f>SUM(C5:C21)</f>
        <v>947</v>
      </c>
      <c r="D22" s="198">
        <f>'Table 11'!D17</f>
        <v>44.611959093977994</v>
      </c>
      <c r="E22" s="197">
        <f>SUM(E5:E21)</f>
        <v>1592</v>
      </c>
      <c r="F22" s="198">
        <f>'Table 11'!F17</f>
        <v>74.70284164808633</v>
      </c>
      <c r="G22" s="197">
        <f>SUM(G5:G21)</f>
        <v>2539</v>
      </c>
      <c r="H22" s="198">
        <f>'Table 10'!D17</f>
        <v>59.63350045068806</v>
      </c>
    </row>
    <row r="25" s="45" customFormat="1" ht="12.75">
      <c r="A25" s="44"/>
    </row>
    <row r="26" s="45" customFormat="1" ht="12.75">
      <c r="A26" s="44"/>
    </row>
    <row r="27" spans="3:20" s="45" customFormat="1" ht="12.75">
      <c r="C27" s="777"/>
      <c r="D27" s="777"/>
      <c r="E27" s="777"/>
      <c r="F27" s="777"/>
      <c r="G27" s="777"/>
      <c r="H27" s="777"/>
      <c r="I27" s="777"/>
      <c r="J27" s="777"/>
      <c r="K27" s="777"/>
      <c r="L27" s="777"/>
      <c r="M27" s="777"/>
      <c r="N27" s="777"/>
      <c r="O27" s="777"/>
      <c r="P27" s="777"/>
      <c r="Q27" s="777"/>
      <c r="R27" s="777"/>
      <c r="S27" s="777"/>
      <c r="T27" s="777"/>
    </row>
    <row r="28" spans="3:22" s="45" customFormat="1" ht="12.75">
      <c r="C28" s="54"/>
      <c r="D28" s="54"/>
      <c r="E28" s="54"/>
      <c r="F28" s="54"/>
      <c r="G28" s="54"/>
      <c r="H28" s="199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V28" s="54"/>
    </row>
    <row r="29" spans="1:20" s="45" customFormat="1" ht="12.75">
      <c r="A29" s="778"/>
      <c r="B29" s="124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</row>
    <row r="30" spans="1:20" s="45" customFormat="1" ht="12.75">
      <c r="A30" s="779"/>
      <c r="B30" s="124"/>
      <c r="C30" s="200"/>
      <c r="D30" s="200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</row>
    <row r="31" spans="1:22" s="45" customFormat="1" ht="12.75">
      <c r="A31" s="778"/>
      <c r="B31" s="124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V31" s="52"/>
    </row>
    <row r="32" spans="1:20" s="45" customFormat="1" ht="12.75">
      <c r="A32" s="779"/>
      <c r="B32" s="124"/>
      <c r="C32" s="200"/>
      <c r="D32" s="200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</row>
    <row r="33" spans="1:20" s="45" customFormat="1" ht="12.75">
      <c r="A33" s="202"/>
      <c r="B33" s="20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ht="12.75">
      <c r="A34" s="19"/>
    </row>
    <row r="62" ht="12.75">
      <c r="A62" s="19"/>
    </row>
  </sheetData>
  <sheetProtection/>
  <mergeCells count="6">
    <mergeCell ref="C27:T27"/>
    <mergeCell ref="A29:A30"/>
    <mergeCell ref="A31:A32"/>
    <mergeCell ref="C3:D3"/>
    <mergeCell ref="E3:F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1">
      <selection activeCell="E32" sqref="E32"/>
    </sheetView>
  </sheetViews>
  <sheetFormatPr defaultColWidth="9.140625" defaultRowHeight="12.75"/>
  <cols>
    <col min="1" max="1" width="7.140625" style="18" customWidth="1"/>
    <col min="2" max="2" width="1.8515625" style="18" customWidth="1"/>
    <col min="3" max="16384" width="9.140625" style="18" customWidth="1"/>
  </cols>
  <sheetData>
    <row r="1" spans="1:15" ht="12.75">
      <c r="A1" s="48"/>
      <c r="B1" s="48"/>
      <c r="C1" s="48"/>
      <c r="D1" s="48"/>
      <c r="E1" s="48"/>
      <c r="F1" s="48"/>
      <c r="G1" s="48"/>
      <c r="N1" s="19"/>
      <c r="O1" s="19"/>
    </row>
    <row r="2" spans="1:8" ht="12.75">
      <c r="A2" s="48" t="s">
        <v>154</v>
      </c>
      <c r="B2" s="48"/>
      <c r="C2" s="48"/>
      <c r="D2" s="48"/>
      <c r="E2" s="48"/>
      <c r="F2" s="48"/>
      <c r="G2" s="48"/>
      <c r="H2" s="53"/>
    </row>
    <row r="3" spans="1:13" ht="12.75">
      <c r="A3" s="784" t="s">
        <v>5</v>
      </c>
      <c r="B3" s="204"/>
      <c r="C3" s="786" t="s">
        <v>6</v>
      </c>
      <c r="D3" s="786"/>
      <c r="E3" s="786" t="s">
        <v>7</v>
      </c>
      <c r="F3" s="786"/>
      <c r="G3" s="786" t="s">
        <v>0</v>
      </c>
      <c r="H3" s="786"/>
      <c r="K3" s="783"/>
      <c r="L3" s="783"/>
      <c r="M3" s="783"/>
    </row>
    <row r="4" spans="1:13" ht="12.75">
      <c r="A4" s="785"/>
      <c r="B4" s="205"/>
      <c r="C4" s="206" t="s">
        <v>1</v>
      </c>
      <c r="D4" s="207" t="s">
        <v>2</v>
      </c>
      <c r="E4" s="206" t="s">
        <v>1</v>
      </c>
      <c r="F4" s="207" t="s">
        <v>2</v>
      </c>
      <c r="G4" s="206" t="s">
        <v>1</v>
      </c>
      <c r="H4" s="207" t="s">
        <v>2</v>
      </c>
      <c r="K4" s="19"/>
      <c r="L4" s="19"/>
      <c r="M4" s="19"/>
    </row>
    <row r="5" spans="1:12" ht="12.75">
      <c r="A5" s="203" t="s">
        <v>55</v>
      </c>
      <c r="B5" s="208"/>
      <c r="C5" s="191">
        <v>398</v>
      </c>
      <c r="D5" s="212">
        <v>148.283930194781</v>
      </c>
      <c r="E5" s="191">
        <v>675</v>
      </c>
      <c r="F5" s="212">
        <v>253.44687753446877</v>
      </c>
      <c r="G5" s="61">
        <f>C5+E5</f>
        <v>1073</v>
      </c>
      <c r="H5" s="64">
        <v>200.65788858531513</v>
      </c>
      <c r="K5" s="37"/>
      <c r="L5" s="37"/>
    </row>
    <row r="6" spans="1:12" ht="12.75">
      <c r="A6" s="65" t="s">
        <v>56</v>
      </c>
      <c r="B6" s="209"/>
      <c r="C6" s="193">
        <v>346</v>
      </c>
      <c r="D6" s="66">
        <v>125.74502107864515</v>
      </c>
      <c r="E6" s="193">
        <v>657</v>
      </c>
      <c r="F6" s="66">
        <v>245.27738370790712</v>
      </c>
      <c r="G6" s="62">
        <f>C6+E6</f>
        <v>1003</v>
      </c>
      <c r="H6" s="66">
        <v>184.70774557106552</v>
      </c>
      <c r="K6" s="37"/>
      <c r="L6" s="37"/>
    </row>
    <row r="7" spans="1:12" ht="12.75">
      <c r="A7" s="67">
        <v>1998</v>
      </c>
      <c r="B7" s="210"/>
      <c r="C7" s="193">
        <v>352</v>
      </c>
      <c r="D7" s="66">
        <v>129.05591200733272</v>
      </c>
      <c r="E7" s="193">
        <v>549</v>
      </c>
      <c r="F7" s="66">
        <v>208.20691747572815</v>
      </c>
      <c r="G7" s="62">
        <f aca="true" t="shared" si="0" ref="G7:G17">C7+E7</f>
        <v>901</v>
      </c>
      <c r="H7" s="66">
        <v>167.96226907518223</v>
      </c>
      <c r="K7" s="37"/>
      <c r="L7" s="37"/>
    </row>
    <row r="8" spans="1:12" ht="12.75">
      <c r="A8" s="67">
        <v>1999</v>
      </c>
      <c r="B8" s="210"/>
      <c r="C8" s="193">
        <v>276</v>
      </c>
      <c r="D8" s="66">
        <v>101.90142145098763</v>
      </c>
      <c r="E8" s="193">
        <v>506</v>
      </c>
      <c r="F8" s="66">
        <v>194.46579554189086</v>
      </c>
      <c r="G8" s="62">
        <f t="shared" si="0"/>
        <v>782</v>
      </c>
      <c r="H8" s="66">
        <v>147.25543734111665</v>
      </c>
      <c r="K8" s="37"/>
      <c r="L8" s="37"/>
    </row>
    <row r="9" spans="1:12" ht="12.75">
      <c r="A9" s="67">
        <v>2000</v>
      </c>
      <c r="B9" s="210"/>
      <c r="C9" s="193">
        <v>287</v>
      </c>
      <c r="D9" s="66">
        <v>105.86889962743001</v>
      </c>
      <c r="E9" s="193">
        <v>551</v>
      </c>
      <c r="F9" s="66">
        <v>212.96332083639314</v>
      </c>
      <c r="G9" s="62">
        <f t="shared" si="0"/>
        <v>838</v>
      </c>
      <c r="H9" s="66">
        <v>158.16990996772427</v>
      </c>
      <c r="K9" s="37"/>
      <c r="L9" s="37"/>
    </row>
    <row r="10" spans="1:12" ht="12.75">
      <c r="A10" s="67">
        <v>2001</v>
      </c>
      <c r="B10" s="210"/>
      <c r="C10" s="193">
        <v>282</v>
      </c>
      <c r="D10" s="66">
        <v>104.37872450679203</v>
      </c>
      <c r="E10" s="193">
        <v>615</v>
      </c>
      <c r="F10" s="66">
        <v>232.58452461992286</v>
      </c>
      <c r="G10" s="62">
        <f t="shared" si="0"/>
        <v>897</v>
      </c>
      <c r="H10" s="66">
        <v>167.79213977066536</v>
      </c>
      <c r="K10" s="37"/>
      <c r="L10" s="37"/>
    </row>
    <row r="11" spans="1:12" ht="12.75">
      <c r="A11" s="67">
        <v>2002</v>
      </c>
      <c r="B11" s="210"/>
      <c r="C11" s="193">
        <v>235</v>
      </c>
      <c r="D11" s="66">
        <v>83.70734487426088</v>
      </c>
      <c r="E11" s="193">
        <v>556</v>
      </c>
      <c r="F11" s="66">
        <v>204.47190350102971</v>
      </c>
      <c r="G11" s="62">
        <f t="shared" si="0"/>
        <v>791</v>
      </c>
      <c r="H11" s="66">
        <v>143.12597256902978</v>
      </c>
      <c r="K11" s="37"/>
      <c r="L11" s="37"/>
    </row>
    <row r="12" spans="1:12" ht="12.75">
      <c r="A12" s="67">
        <v>2003</v>
      </c>
      <c r="B12" s="210"/>
      <c r="C12" s="193">
        <v>275</v>
      </c>
      <c r="D12" s="66">
        <v>93.9015229119716</v>
      </c>
      <c r="E12" s="193">
        <v>622</v>
      </c>
      <c r="F12" s="66">
        <v>221.15555555555557</v>
      </c>
      <c r="G12" s="62">
        <f t="shared" si="0"/>
        <v>897</v>
      </c>
      <c r="H12" s="66">
        <v>156.24455669743946</v>
      </c>
      <c r="K12" s="37"/>
      <c r="L12" s="37"/>
    </row>
    <row r="13" spans="1:12" ht="12.75">
      <c r="A13" s="67">
        <v>2004</v>
      </c>
      <c r="B13" s="210"/>
      <c r="C13" s="193">
        <v>278</v>
      </c>
      <c r="D13" s="66">
        <v>92.68829393525156</v>
      </c>
      <c r="E13" s="193">
        <v>580</v>
      </c>
      <c r="F13" s="66">
        <v>202.08355109578062</v>
      </c>
      <c r="G13" s="62">
        <f t="shared" si="0"/>
        <v>858</v>
      </c>
      <c r="H13" s="66">
        <v>146.1818925273452</v>
      </c>
      <c r="K13" s="37"/>
      <c r="L13" s="37"/>
    </row>
    <row r="14" spans="1:12" ht="12.75">
      <c r="A14" s="67">
        <v>2005</v>
      </c>
      <c r="B14" s="210"/>
      <c r="C14" s="193">
        <v>224</v>
      </c>
      <c r="D14" s="66">
        <v>73.52217152985197</v>
      </c>
      <c r="E14" s="193">
        <v>503</v>
      </c>
      <c r="F14" s="66">
        <v>172.7513136655562</v>
      </c>
      <c r="G14" s="62">
        <f t="shared" si="0"/>
        <v>727</v>
      </c>
      <c r="H14" s="66">
        <v>122.01262083780881</v>
      </c>
      <c r="K14" s="37"/>
      <c r="L14" s="37"/>
    </row>
    <row r="15" spans="1:12" ht="12.75">
      <c r="A15" s="67">
        <v>2006</v>
      </c>
      <c r="B15" s="210"/>
      <c r="C15" s="193">
        <v>247</v>
      </c>
      <c r="D15" s="66">
        <v>80.85106382978724</v>
      </c>
      <c r="E15" s="193">
        <v>573</v>
      </c>
      <c r="F15" s="66">
        <v>191.11466880128077</v>
      </c>
      <c r="G15" s="62">
        <f t="shared" si="0"/>
        <v>820</v>
      </c>
      <c r="H15" s="66">
        <v>135.46553888852176</v>
      </c>
      <c r="K15" s="37"/>
      <c r="L15" s="37"/>
    </row>
    <row r="16" spans="1:12" ht="12.75">
      <c r="A16" s="67">
        <v>2007</v>
      </c>
      <c r="B16" s="210"/>
      <c r="C16" s="193">
        <v>219</v>
      </c>
      <c r="D16" s="66">
        <v>70.52912949663457</v>
      </c>
      <c r="E16" s="193">
        <v>520</v>
      </c>
      <c r="F16" s="66">
        <v>171.57186221459682</v>
      </c>
      <c r="G16" s="62">
        <f t="shared" si="0"/>
        <v>739</v>
      </c>
      <c r="H16" s="66">
        <v>120.43872944474323</v>
      </c>
      <c r="K16" s="37"/>
      <c r="L16" s="37"/>
    </row>
    <row r="17" spans="1:12" ht="12.75">
      <c r="A17" s="67">
        <v>2008</v>
      </c>
      <c r="B17" s="210"/>
      <c r="C17" s="193">
        <v>214</v>
      </c>
      <c r="D17" s="66">
        <v>67.96887406701605</v>
      </c>
      <c r="E17" s="193">
        <v>485</v>
      </c>
      <c r="F17" s="66">
        <v>159.0320359379611</v>
      </c>
      <c r="G17" s="62">
        <f t="shared" si="0"/>
        <v>699</v>
      </c>
      <c r="H17" s="66">
        <v>112.77649602297478</v>
      </c>
      <c r="K17" s="37"/>
      <c r="L17" s="37"/>
    </row>
    <row r="18" spans="1:12" ht="12.75">
      <c r="A18" s="68" t="s">
        <v>143</v>
      </c>
      <c r="B18" s="211" t="s">
        <v>146</v>
      </c>
      <c r="C18" s="194">
        <v>240</v>
      </c>
      <c r="D18" s="70">
        <v>74.83629560336763</v>
      </c>
      <c r="E18" s="194">
        <v>489</v>
      </c>
      <c r="F18" s="70">
        <v>158.95718883073823</v>
      </c>
      <c r="G18" s="69">
        <f>C18+E18</f>
        <v>729</v>
      </c>
      <c r="H18" s="70">
        <v>116.02183565960563</v>
      </c>
      <c r="K18" s="37"/>
      <c r="L18" s="37"/>
    </row>
    <row r="19" spans="1:8" ht="12.75">
      <c r="A19" s="19"/>
      <c r="B19" s="19"/>
      <c r="C19" s="45"/>
      <c r="D19" s="45"/>
      <c r="E19" s="45"/>
      <c r="F19" s="45"/>
      <c r="G19" s="45"/>
      <c r="H19" s="45"/>
    </row>
    <row r="20" spans="1:8" ht="12.75">
      <c r="A20" s="19"/>
      <c r="B20" s="19"/>
      <c r="C20" s="45"/>
      <c r="D20" s="45"/>
      <c r="E20" s="45"/>
      <c r="F20" s="45"/>
      <c r="G20" s="45"/>
      <c r="H20" s="45"/>
    </row>
    <row r="21" spans="1:8" ht="12.75">
      <c r="A21" s="63"/>
      <c r="B21" s="63"/>
      <c r="C21" s="45"/>
      <c r="D21" s="52"/>
      <c r="E21" s="45"/>
      <c r="F21" s="52"/>
      <c r="G21" s="45"/>
      <c r="H21" s="52"/>
    </row>
  </sheetData>
  <sheetProtection/>
  <mergeCells count="5">
    <mergeCell ref="K3:M3"/>
    <mergeCell ref="A3:A4"/>
    <mergeCell ref="C3:D3"/>
    <mergeCell ref="E3:F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137"/>
  <sheetViews>
    <sheetView showGridLines="0" zoomScalePageLayoutView="0" workbookViewId="0" topLeftCell="A1">
      <selection activeCell="I42" sqref="I42"/>
    </sheetView>
  </sheetViews>
  <sheetFormatPr defaultColWidth="9.140625" defaultRowHeight="12.75"/>
  <cols>
    <col min="1" max="1" width="7.28125" style="18" customWidth="1"/>
    <col min="2" max="2" width="2.00390625" style="18" customWidth="1"/>
    <col min="3" max="3" width="8.7109375" style="18" customWidth="1"/>
    <col min="4" max="4" width="7.140625" style="18" customWidth="1"/>
    <col min="5" max="5" width="5.28125" style="18" customWidth="1"/>
    <col min="6" max="6" width="5.7109375" style="18" customWidth="1"/>
    <col min="7" max="7" width="6.57421875" style="18" customWidth="1"/>
    <col min="8" max="8" width="6.28125" style="18" customWidth="1"/>
    <col min="9" max="9" width="5.7109375" style="18" customWidth="1"/>
    <col min="10" max="10" width="7.00390625" style="18" customWidth="1"/>
    <col min="11" max="14" width="5.7109375" style="18" customWidth="1"/>
    <col min="15" max="15" width="5.00390625" style="18" customWidth="1"/>
    <col min="16" max="16" width="6.00390625" style="18" customWidth="1"/>
    <col min="17" max="17" width="5.00390625" style="18" customWidth="1"/>
    <col min="18" max="18" width="6.421875" style="18" customWidth="1"/>
    <col min="19" max="19" width="6.00390625" style="18" customWidth="1"/>
    <col min="20" max="20" width="5.8515625" style="18" customWidth="1"/>
    <col min="21" max="22" width="5.00390625" style="18" customWidth="1"/>
    <col min="23" max="23" width="6.00390625" style="18" customWidth="1"/>
    <col min="24" max="24" width="5.8515625" style="18" customWidth="1"/>
    <col min="25" max="25" width="5.00390625" style="18" customWidth="1"/>
    <col min="26" max="32" width="9.140625" style="18" customWidth="1"/>
    <col min="33" max="33" width="6.421875" style="18" customWidth="1"/>
    <col min="34" max="34" width="6.00390625" style="18" customWidth="1"/>
    <col min="35" max="16384" width="9.140625" style="18" customWidth="1"/>
  </cols>
  <sheetData>
    <row r="1" spans="1:27" ht="12.75">
      <c r="A1" s="48" t="s">
        <v>155</v>
      </c>
      <c r="B1" s="48"/>
      <c r="V1" s="53"/>
      <c r="Z1" s="19"/>
      <c r="AA1" s="19"/>
    </row>
    <row r="2" spans="1:22" ht="12.75">
      <c r="A2" s="787" t="s">
        <v>24</v>
      </c>
      <c r="B2" s="100"/>
      <c r="C2" s="800" t="s">
        <v>25</v>
      </c>
      <c r="D2" s="789" t="s">
        <v>0</v>
      </c>
      <c r="E2" s="791" t="s">
        <v>53</v>
      </c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3"/>
    </row>
    <row r="3" spans="1:23" ht="15.75" customHeight="1">
      <c r="A3" s="788"/>
      <c r="B3" s="213"/>
      <c r="C3" s="801"/>
      <c r="D3" s="790"/>
      <c r="E3" s="217" t="s">
        <v>147</v>
      </c>
      <c r="F3" s="218" t="s">
        <v>72</v>
      </c>
      <c r="G3" s="218" t="s">
        <v>73</v>
      </c>
      <c r="H3" s="218" t="s">
        <v>74</v>
      </c>
      <c r="I3" s="218" t="s">
        <v>75</v>
      </c>
      <c r="J3" s="219" t="s">
        <v>76</v>
      </c>
      <c r="K3" s="218" t="s">
        <v>77</v>
      </c>
      <c r="L3" s="218" t="s">
        <v>78</v>
      </c>
      <c r="M3" s="218" t="s">
        <v>79</v>
      </c>
      <c r="N3" s="218" t="s">
        <v>80</v>
      </c>
      <c r="O3" s="218" t="s">
        <v>81</v>
      </c>
      <c r="P3" s="218" t="s">
        <v>82</v>
      </c>
      <c r="Q3" s="218" t="s">
        <v>83</v>
      </c>
      <c r="R3" s="218" t="s">
        <v>84</v>
      </c>
      <c r="S3" s="218" t="s">
        <v>85</v>
      </c>
      <c r="T3" s="218" t="s">
        <v>86</v>
      </c>
      <c r="U3" s="218" t="s">
        <v>87</v>
      </c>
      <c r="V3" s="220" t="s">
        <v>23</v>
      </c>
      <c r="W3" s="54"/>
    </row>
    <row r="4" spans="1:23" ht="12.75">
      <c r="A4" s="802" t="s">
        <v>26</v>
      </c>
      <c r="B4" s="221"/>
      <c r="C4" s="222" t="s">
        <v>0</v>
      </c>
      <c r="D4" s="222">
        <f aca="true" t="shared" si="0" ref="D4:D18">SUM(E4:V4)</f>
        <v>457</v>
      </c>
      <c r="E4" s="225">
        <f aca="true" t="shared" si="1" ref="E4:V4">E5+E6</f>
        <v>0</v>
      </c>
      <c r="F4" s="215">
        <f t="shared" si="1"/>
        <v>0</v>
      </c>
      <c r="G4" s="215">
        <f t="shared" si="1"/>
        <v>30</v>
      </c>
      <c r="H4" s="215">
        <f t="shared" si="1"/>
        <v>102</v>
      </c>
      <c r="I4" s="215">
        <f t="shared" si="1"/>
        <v>78</v>
      </c>
      <c r="J4" s="215">
        <f t="shared" si="1"/>
        <v>52</v>
      </c>
      <c r="K4" s="215">
        <f t="shared" si="1"/>
        <v>38</v>
      </c>
      <c r="L4" s="215">
        <f t="shared" si="1"/>
        <v>55</v>
      </c>
      <c r="M4" s="215">
        <f t="shared" si="1"/>
        <v>42</v>
      </c>
      <c r="N4" s="215">
        <f t="shared" si="1"/>
        <v>30</v>
      </c>
      <c r="O4" s="215">
        <f t="shared" si="1"/>
        <v>12</v>
      </c>
      <c r="P4" s="215">
        <f t="shared" si="1"/>
        <v>6</v>
      </c>
      <c r="Q4" s="215">
        <f t="shared" si="1"/>
        <v>7</v>
      </c>
      <c r="R4" s="215">
        <f t="shared" si="1"/>
        <v>4</v>
      </c>
      <c r="S4" s="215">
        <f t="shared" si="1"/>
        <v>0</v>
      </c>
      <c r="T4" s="215">
        <f t="shared" si="1"/>
        <v>1</v>
      </c>
      <c r="U4" s="215">
        <f t="shared" si="1"/>
        <v>0</v>
      </c>
      <c r="V4" s="216">
        <f t="shared" si="1"/>
        <v>0</v>
      </c>
      <c r="W4" s="39"/>
    </row>
    <row r="5" spans="1:22" ht="12.75">
      <c r="A5" s="803"/>
      <c r="B5" s="101"/>
      <c r="C5" s="223" t="s">
        <v>6</v>
      </c>
      <c r="D5" s="223">
        <f t="shared" si="0"/>
        <v>176</v>
      </c>
      <c r="E5" s="74">
        <v>0</v>
      </c>
      <c r="F5" s="74">
        <v>0</v>
      </c>
      <c r="G5" s="74">
        <v>5</v>
      </c>
      <c r="H5" s="74">
        <v>31</v>
      </c>
      <c r="I5" s="74">
        <v>28</v>
      </c>
      <c r="J5" s="74">
        <v>30</v>
      </c>
      <c r="K5" s="74">
        <v>17</v>
      </c>
      <c r="L5" s="74">
        <v>22</v>
      </c>
      <c r="M5" s="74">
        <v>20</v>
      </c>
      <c r="N5" s="74">
        <v>9</v>
      </c>
      <c r="O5" s="74">
        <v>6</v>
      </c>
      <c r="P5" s="74">
        <v>2</v>
      </c>
      <c r="Q5" s="74">
        <v>3</v>
      </c>
      <c r="R5" s="74">
        <v>2</v>
      </c>
      <c r="S5" s="74">
        <v>0</v>
      </c>
      <c r="T5" s="74">
        <v>1</v>
      </c>
      <c r="U5" s="74">
        <v>0</v>
      </c>
      <c r="V5" s="96">
        <v>0</v>
      </c>
    </row>
    <row r="6" spans="1:25" ht="12.75">
      <c r="A6" s="804"/>
      <c r="B6" s="102"/>
      <c r="C6" s="224" t="s">
        <v>7</v>
      </c>
      <c r="D6" s="224">
        <f t="shared" si="0"/>
        <v>281</v>
      </c>
      <c r="E6" s="226">
        <v>0</v>
      </c>
      <c r="F6" s="98">
        <v>0</v>
      </c>
      <c r="G6" s="98">
        <v>25</v>
      </c>
      <c r="H6" s="98">
        <v>71</v>
      </c>
      <c r="I6" s="98">
        <v>50</v>
      </c>
      <c r="J6" s="98">
        <v>22</v>
      </c>
      <c r="K6" s="98">
        <v>21</v>
      </c>
      <c r="L6" s="98">
        <v>33</v>
      </c>
      <c r="M6" s="98">
        <v>22</v>
      </c>
      <c r="N6" s="98">
        <v>21</v>
      </c>
      <c r="O6" s="98">
        <v>6</v>
      </c>
      <c r="P6" s="98">
        <v>4</v>
      </c>
      <c r="Q6" s="98">
        <v>4</v>
      </c>
      <c r="R6" s="98">
        <v>2</v>
      </c>
      <c r="S6" s="98">
        <v>0</v>
      </c>
      <c r="T6" s="98">
        <v>0</v>
      </c>
      <c r="U6" s="98">
        <v>0</v>
      </c>
      <c r="V6" s="99">
        <v>0</v>
      </c>
      <c r="W6" s="39"/>
      <c r="Y6" s="39"/>
    </row>
    <row r="7" spans="1:23" ht="12.75">
      <c r="A7" s="802" t="s">
        <v>27</v>
      </c>
      <c r="B7" s="221"/>
      <c r="C7" s="222" t="s">
        <v>0</v>
      </c>
      <c r="D7" s="222">
        <f t="shared" si="0"/>
        <v>77</v>
      </c>
      <c r="E7" s="214">
        <f aca="true" t="shared" si="2" ref="E7:V7">E8+E9</f>
        <v>0</v>
      </c>
      <c r="F7" s="215">
        <f t="shared" si="2"/>
        <v>0</v>
      </c>
      <c r="G7" s="215">
        <f t="shared" si="2"/>
        <v>2</v>
      </c>
      <c r="H7" s="215">
        <f t="shared" si="2"/>
        <v>15</v>
      </c>
      <c r="I7" s="215">
        <f t="shared" si="2"/>
        <v>15</v>
      </c>
      <c r="J7" s="215">
        <f t="shared" si="2"/>
        <v>9</v>
      </c>
      <c r="K7" s="215">
        <f t="shared" si="2"/>
        <v>7</v>
      </c>
      <c r="L7" s="215">
        <f t="shared" si="2"/>
        <v>9</v>
      </c>
      <c r="M7" s="215">
        <f t="shared" si="2"/>
        <v>8</v>
      </c>
      <c r="N7" s="215">
        <f t="shared" si="2"/>
        <v>5</v>
      </c>
      <c r="O7" s="215">
        <f t="shared" si="2"/>
        <v>5</v>
      </c>
      <c r="P7" s="215">
        <f t="shared" si="2"/>
        <v>0</v>
      </c>
      <c r="Q7" s="215">
        <f t="shared" si="2"/>
        <v>0</v>
      </c>
      <c r="R7" s="215">
        <f t="shared" si="2"/>
        <v>1</v>
      </c>
      <c r="S7" s="215">
        <f t="shared" si="2"/>
        <v>1</v>
      </c>
      <c r="T7" s="215">
        <f t="shared" si="2"/>
        <v>0</v>
      </c>
      <c r="U7" s="215">
        <f t="shared" si="2"/>
        <v>0</v>
      </c>
      <c r="V7" s="216">
        <f t="shared" si="2"/>
        <v>0</v>
      </c>
      <c r="W7" s="39"/>
    </row>
    <row r="8" spans="1:22" ht="12.75">
      <c r="A8" s="803"/>
      <c r="B8" s="101"/>
      <c r="C8" s="223" t="s">
        <v>6</v>
      </c>
      <c r="D8" s="223">
        <f t="shared" si="0"/>
        <v>35</v>
      </c>
      <c r="E8" s="73">
        <v>0</v>
      </c>
      <c r="F8" s="74">
        <v>0</v>
      </c>
      <c r="G8" s="74">
        <v>0</v>
      </c>
      <c r="H8" s="74">
        <v>7</v>
      </c>
      <c r="I8" s="74">
        <v>6</v>
      </c>
      <c r="J8" s="74">
        <v>3</v>
      </c>
      <c r="K8" s="74">
        <v>2</v>
      </c>
      <c r="L8" s="74">
        <v>4</v>
      </c>
      <c r="M8" s="74">
        <v>4</v>
      </c>
      <c r="N8" s="74">
        <v>3</v>
      </c>
      <c r="O8" s="74">
        <v>4</v>
      </c>
      <c r="P8" s="74">
        <v>0</v>
      </c>
      <c r="Q8" s="74">
        <v>0</v>
      </c>
      <c r="R8" s="74">
        <v>1</v>
      </c>
      <c r="S8" s="74">
        <v>1</v>
      </c>
      <c r="T8" s="74">
        <v>0</v>
      </c>
      <c r="U8" s="74">
        <v>0</v>
      </c>
      <c r="V8" s="96">
        <v>0</v>
      </c>
    </row>
    <row r="9" spans="1:25" ht="12.75">
      <c r="A9" s="804"/>
      <c r="B9" s="102"/>
      <c r="C9" s="224" t="s">
        <v>7</v>
      </c>
      <c r="D9" s="224">
        <f t="shared" si="0"/>
        <v>42</v>
      </c>
      <c r="E9" s="226">
        <v>0</v>
      </c>
      <c r="F9" s="98">
        <v>0</v>
      </c>
      <c r="G9" s="98">
        <v>2</v>
      </c>
      <c r="H9" s="98">
        <v>8</v>
      </c>
      <c r="I9" s="98">
        <v>9</v>
      </c>
      <c r="J9" s="98">
        <v>6</v>
      </c>
      <c r="K9" s="98">
        <v>5</v>
      </c>
      <c r="L9" s="98">
        <v>5</v>
      </c>
      <c r="M9" s="98">
        <v>4</v>
      </c>
      <c r="N9" s="98">
        <v>2</v>
      </c>
      <c r="O9" s="98">
        <v>1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9">
        <v>0</v>
      </c>
      <c r="W9" s="39"/>
      <c r="Y9" s="39"/>
    </row>
    <row r="10" spans="1:24" ht="12.75">
      <c r="A10" s="802" t="s">
        <v>28</v>
      </c>
      <c r="B10" s="221"/>
      <c r="C10" s="222" t="s">
        <v>0</v>
      </c>
      <c r="D10" s="222">
        <f t="shared" si="0"/>
        <v>87</v>
      </c>
      <c r="E10" s="71">
        <f aca="true" t="shared" si="3" ref="E10:V10">E11+E12</f>
        <v>0</v>
      </c>
      <c r="F10" s="72">
        <f t="shared" si="3"/>
        <v>0</v>
      </c>
      <c r="G10" s="72">
        <f t="shared" si="3"/>
        <v>0</v>
      </c>
      <c r="H10" s="72">
        <f t="shared" si="3"/>
        <v>10</v>
      </c>
      <c r="I10" s="72">
        <f t="shared" si="3"/>
        <v>16</v>
      </c>
      <c r="J10" s="72">
        <f t="shared" si="3"/>
        <v>19</v>
      </c>
      <c r="K10" s="72">
        <f t="shared" si="3"/>
        <v>12</v>
      </c>
      <c r="L10" s="72">
        <f t="shared" si="3"/>
        <v>6</v>
      </c>
      <c r="M10" s="72">
        <f t="shared" si="3"/>
        <v>7</v>
      </c>
      <c r="N10" s="72">
        <f t="shared" si="3"/>
        <v>1</v>
      </c>
      <c r="O10" s="72">
        <f t="shared" si="3"/>
        <v>4</v>
      </c>
      <c r="P10" s="72">
        <f t="shared" si="3"/>
        <v>2</v>
      </c>
      <c r="Q10" s="72">
        <f t="shared" si="3"/>
        <v>0</v>
      </c>
      <c r="R10" s="72">
        <f t="shared" si="3"/>
        <v>2</v>
      </c>
      <c r="S10" s="72">
        <f t="shared" si="3"/>
        <v>4</v>
      </c>
      <c r="T10" s="72">
        <f t="shared" si="3"/>
        <v>3</v>
      </c>
      <c r="U10" s="72">
        <f t="shared" si="3"/>
        <v>1</v>
      </c>
      <c r="V10" s="95">
        <f t="shared" si="3"/>
        <v>0</v>
      </c>
      <c r="W10" s="39"/>
      <c r="X10" s="75"/>
    </row>
    <row r="11" spans="1:22" ht="12.75">
      <c r="A11" s="803"/>
      <c r="B11" s="101"/>
      <c r="C11" s="223" t="s">
        <v>6</v>
      </c>
      <c r="D11" s="223">
        <f t="shared" si="0"/>
        <v>36</v>
      </c>
      <c r="E11" s="73">
        <v>0</v>
      </c>
      <c r="F11" s="74">
        <v>0</v>
      </c>
      <c r="G11" s="74">
        <v>0</v>
      </c>
      <c r="H11" s="74">
        <v>3</v>
      </c>
      <c r="I11" s="74">
        <v>5</v>
      </c>
      <c r="J11" s="74">
        <v>5</v>
      </c>
      <c r="K11" s="74">
        <v>7</v>
      </c>
      <c r="L11" s="74">
        <v>2</v>
      </c>
      <c r="M11" s="74">
        <v>7</v>
      </c>
      <c r="N11" s="74">
        <v>0</v>
      </c>
      <c r="O11" s="74">
        <v>2</v>
      </c>
      <c r="P11" s="74">
        <v>0</v>
      </c>
      <c r="Q11" s="74">
        <v>0</v>
      </c>
      <c r="R11" s="74">
        <v>1</v>
      </c>
      <c r="S11" s="74">
        <v>1</v>
      </c>
      <c r="T11" s="74">
        <v>3</v>
      </c>
      <c r="U11" s="74">
        <v>0</v>
      </c>
      <c r="V11" s="96">
        <v>0</v>
      </c>
    </row>
    <row r="12" spans="1:25" ht="12.75">
      <c r="A12" s="804"/>
      <c r="B12" s="102"/>
      <c r="C12" s="224" t="s">
        <v>7</v>
      </c>
      <c r="D12" s="224">
        <f t="shared" si="0"/>
        <v>51</v>
      </c>
      <c r="E12" s="226">
        <v>0</v>
      </c>
      <c r="F12" s="98">
        <v>0</v>
      </c>
      <c r="G12" s="98">
        <v>0</v>
      </c>
      <c r="H12" s="98">
        <v>7</v>
      </c>
      <c r="I12" s="98">
        <v>11</v>
      </c>
      <c r="J12" s="98">
        <v>14</v>
      </c>
      <c r="K12" s="98">
        <v>5</v>
      </c>
      <c r="L12" s="98">
        <v>4</v>
      </c>
      <c r="M12" s="98">
        <v>0</v>
      </c>
      <c r="N12" s="98">
        <v>1</v>
      </c>
      <c r="O12" s="98">
        <v>2</v>
      </c>
      <c r="P12" s="98">
        <v>2</v>
      </c>
      <c r="Q12" s="98">
        <v>0</v>
      </c>
      <c r="R12" s="98">
        <v>1</v>
      </c>
      <c r="S12" s="98">
        <v>3</v>
      </c>
      <c r="T12" s="98">
        <v>0</v>
      </c>
      <c r="U12" s="98">
        <v>1</v>
      </c>
      <c r="V12" s="99">
        <v>0</v>
      </c>
      <c r="W12" s="39"/>
      <c r="Y12" s="39"/>
    </row>
    <row r="13" spans="1:24" ht="12.75">
      <c r="A13" s="802" t="s">
        <v>29</v>
      </c>
      <c r="B13" s="221"/>
      <c r="C13" s="222" t="s">
        <v>0</v>
      </c>
      <c r="D13" s="222">
        <f t="shared" si="0"/>
        <v>1918</v>
      </c>
      <c r="E13" s="71">
        <f aca="true" t="shared" si="4" ref="E13:V13">E14+E15</f>
        <v>0</v>
      </c>
      <c r="F13" s="72">
        <f t="shared" si="4"/>
        <v>0</v>
      </c>
      <c r="G13" s="72">
        <f t="shared" si="4"/>
        <v>50</v>
      </c>
      <c r="H13" s="72">
        <f t="shared" si="4"/>
        <v>288</v>
      </c>
      <c r="I13" s="72">
        <f t="shared" si="4"/>
        <v>205</v>
      </c>
      <c r="J13" s="72">
        <f t="shared" si="4"/>
        <v>173</v>
      </c>
      <c r="K13" s="72">
        <f t="shared" si="4"/>
        <v>123</v>
      </c>
      <c r="L13" s="72">
        <f t="shared" si="4"/>
        <v>251</v>
      </c>
      <c r="M13" s="72">
        <f t="shared" si="4"/>
        <v>212</v>
      </c>
      <c r="N13" s="72">
        <f t="shared" si="4"/>
        <v>196</v>
      </c>
      <c r="O13" s="72">
        <f t="shared" si="4"/>
        <v>177</v>
      </c>
      <c r="P13" s="72">
        <f t="shared" si="4"/>
        <v>83</v>
      </c>
      <c r="Q13" s="72">
        <f t="shared" si="4"/>
        <v>59</v>
      </c>
      <c r="R13" s="72">
        <f t="shared" si="4"/>
        <v>23</v>
      </c>
      <c r="S13" s="72">
        <f t="shared" si="4"/>
        <v>22</v>
      </c>
      <c r="T13" s="72">
        <f t="shared" si="4"/>
        <v>18</v>
      </c>
      <c r="U13" s="72">
        <f t="shared" si="4"/>
        <v>28</v>
      </c>
      <c r="V13" s="95">
        <f t="shared" si="4"/>
        <v>10</v>
      </c>
      <c r="W13" s="39"/>
      <c r="X13" s="75"/>
    </row>
    <row r="14" spans="1:22" ht="12.75">
      <c r="A14" s="803"/>
      <c r="B14" s="101"/>
      <c r="C14" s="223" t="s">
        <v>6</v>
      </c>
      <c r="D14" s="223">
        <f t="shared" si="0"/>
        <v>700</v>
      </c>
      <c r="E14" s="73">
        <f>E17-E11-E8-E5</f>
        <v>0</v>
      </c>
      <c r="F14" s="74">
        <f aca="true" t="shared" si="5" ref="F14:V15">F17-F11-F8-F5</f>
        <v>0</v>
      </c>
      <c r="G14" s="74">
        <f t="shared" si="5"/>
        <v>9</v>
      </c>
      <c r="H14" s="74">
        <f t="shared" si="5"/>
        <v>88</v>
      </c>
      <c r="I14" s="74">
        <f t="shared" si="5"/>
        <v>72</v>
      </c>
      <c r="J14" s="74">
        <f t="shared" si="5"/>
        <v>71</v>
      </c>
      <c r="K14" s="74">
        <f t="shared" si="5"/>
        <v>45</v>
      </c>
      <c r="L14" s="74">
        <f t="shared" si="5"/>
        <v>92</v>
      </c>
      <c r="M14" s="74">
        <f t="shared" si="5"/>
        <v>73</v>
      </c>
      <c r="N14" s="74">
        <f t="shared" si="5"/>
        <v>63</v>
      </c>
      <c r="O14" s="74">
        <f t="shared" si="5"/>
        <v>69</v>
      </c>
      <c r="P14" s="74">
        <f t="shared" si="5"/>
        <v>35</v>
      </c>
      <c r="Q14" s="74">
        <f t="shared" si="5"/>
        <v>24</v>
      </c>
      <c r="R14" s="74">
        <f t="shared" si="5"/>
        <v>8</v>
      </c>
      <c r="S14" s="74">
        <f t="shared" si="5"/>
        <v>16</v>
      </c>
      <c r="T14" s="74">
        <f t="shared" si="5"/>
        <v>10</v>
      </c>
      <c r="U14" s="74">
        <f t="shared" si="5"/>
        <v>18</v>
      </c>
      <c r="V14" s="96">
        <f t="shared" si="5"/>
        <v>7</v>
      </c>
    </row>
    <row r="15" spans="1:25" ht="12.75">
      <c r="A15" s="804"/>
      <c r="B15" s="102"/>
      <c r="C15" s="224" t="s">
        <v>7</v>
      </c>
      <c r="D15" s="224">
        <f t="shared" si="0"/>
        <v>1218</v>
      </c>
      <c r="E15" s="226">
        <f>E18-E12-E9-E6</f>
        <v>0</v>
      </c>
      <c r="F15" s="98">
        <f t="shared" si="5"/>
        <v>0</v>
      </c>
      <c r="G15" s="98">
        <f t="shared" si="5"/>
        <v>41</v>
      </c>
      <c r="H15" s="98">
        <f t="shared" si="5"/>
        <v>200</v>
      </c>
      <c r="I15" s="98">
        <f t="shared" si="5"/>
        <v>133</v>
      </c>
      <c r="J15" s="98">
        <f t="shared" si="5"/>
        <v>102</v>
      </c>
      <c r="K15" s="98">
        <f t="shared" si="5"/>
        <v>78</v>
      </c>
      <c r="L15" s="98">
        <f t="shared" si="5"/>
        <v>159</v>
      </c>
      <c r="M15" s="98">
        <f t="shared" si="5"/>
        <v>139</v>
      </c>
      <c r="N15" s="98">
        <f t="shared" si="5"/>
        <v>133</v>
      </c>
      <c r="O15" s="98">
        <f t="shared" si="5"/>
        <v>108</v>
      </c>
      <c r="P15" s="98">
        <f t="shared" si="5"/>
        <v>48</v>
      </c>
      <c r="Q15" s="98">
        <f t="shared" si="5"/>
        <v>35</v>
      </c>
      <c r="R15" s="98">
        <f t="shared" si="5"/>
        <v>15</v>
      </c>
      <c r="S15" s="98">
        <f t="shared" si="5"/>
        <v>6</v>
      </c>
      <c r="T15" s="98">
        <f t="shared" si="5"/>
        <v>8</v>
      </c>
      <c r="U15" s="98">
        <f t="shared" si="5"/>
        <v>10</v>
      </c>
      <c r="V15" s="99">
        <f t="shared" si="5"/>
        <v>3</v>
      </c>
      <c r="W15" s="39"/>
      <c r="Y15" s="39"/>
    </row>
    <row r="16" spans="1:22" ht="12.75">
      <c r="A16" s="802" t="s">
        <v>0</v>
      </c>
      <c r="B16" s="221"/>
      <c r="C16" s="222" t="s">
        <v>0</v>
      </c>
      <c r="D16" s="222">
        <f t="shared" si="0"/>
        <v>2539</v>
      </c>
      <c r="E16" s="71">
        <f aca="true" t="shared" si="6" ref="E16:V16">E17+E18</f>
        <v>0</v>
      </c>
      <c r="F16" s="72">
        <f t="shared" si="6"/>
        <v>0</v>
      </c>
      <c r="G16" s="72">
        <f t="shared" si="6"/>
        <v>82</v>
      </c>
      <c r="H16" s="72">
        <f t="shared" si="6"/>
        <v>415</v>
      </c>
      <c r="I16" s="72">
        <f t="shared" si="6"/>
        <v>314</v>
      </c>
      <c r="J16" s="72">
        <f t="shared" si="6"/>
        <v>253</v>
      </c>
      <c r="K16" s="72">
        <f t="shared" si="6"/>
        <v>180</v>
      </c>
      <c r="L16" s="72">
        <f t="shared" si="6"/>
        <v>321</v>
      </c>
      <c r="M16" s="72">
        <f t="shared" si="6"/>
        <v>269</v>
      </c>
      <c r="N16" s="72">
        <f t="shared" si="6"/>
        <v>232</v>
      </c>
      <c r="O16" s="72">
        <f t="shared" si="6"/>
        <v>198</v>
      </c>
      <c r="P16" s="72">
        <f t="shared" si="6"/>
        <v>91</v>
      </c>
      <c r="Q16" s="72">
        <f t="shared" si="6"/>
        <v>66</v>
      </c>
      <c r="R16" s="72">
        <f t="shared" si="6"/>
        <v>30</v>
      </c>
      <c r="S16" s="72">
        <f t="shared" si="6"/>
        <v>27</v>
      </c>
      <c r="T16" s="72">
        <f t="shared" si="6"/>
        <v>22</v>
      </c>
      <c r="U16" s="72">
        <f t="shared" si="6"/>
        <v>29</v>
      </c>
      <c r="V16" s="95">
        <f t="shared" si="6"/>
        <v>10</v>
      </c>
    </row>
    <row r="17" spans="1:22" ht="12.75">
      <c r="A17" s="803"/>
      <c r="B17" s="101"/>
      <c r="C17" s="223" t="s">
        <v>6</v>
      </c>
      <c r="D17" s="223">
        <f t="shared" si="0"/>
        <v>947</v>
      </c>
      <c r="E17" s="73">
        <v>0</v>
      </c>
      <c r="F17" s="74">
        <v>0</v>
      </c>
      <c r="G17" s="74">
        <v>14</v>
      </c>
      <c r="H17" s="74">
        <v>129</v>
      </c>
      <c r="I17" s="74">
        <v>111</v>
      </c>
      <c r="J17" s="74">
        <v>109</v>
      </c>
      <c r="K17" s="74">
        <v>71</v>
      </c>
      <c r="L17" s="74">
        <v>120</v>
      </c>
      <c r="M17" s="74">
        <v>104</v>
      </c>
      <c r="N17" s="74">
        <v>75</v>
      </c>
      <c r="O17" s="74">
        <v>81</v>
      </c>
      <c r="P17" s="74">
        <v>37</v>
      </c>
      <c r="Q17" s="74">
        <v>27</v>
      </c>
      <c r="R17" s="74">
        <v>12</v>
      </c>
      <c r="S17" s="74">
        <v>18</v>
      </c>
      <c r="T17" s="74">
        <v>14</v>
      </c>
      <c r="U17" s="74">
        <v>18</v>
      </c>
      <c r="V17" s="96">
        <v>7</v>
      </c>
    </row>
    <row r="18" spans="1:25" ht="12.75">
      <c r="A18" s="804"/>
      <c r="B18" s="102"/>
      <c r="C18" s="224" t="s">
        <v>7</v>
      </c>
      <c r="D18" s="224">
        <f t="shared" si="0"/>
        <v>1592</v>
      </c>
      <c r="E18" s="97">
        <v>0</v>
      </c>
      <c r="F18" s="98">
        <v>0</v>
      </c>
      <c r="G18" s="98">
        <v>68</v>
      </c>
      <c r="H18" s="98">
        <v>286</v>
      </c>
      <c r="I18" s="98">
        <v>203</v>
      </c>
      <c r="J18" s="98">
        <v>144</v>
      </c>
      <c r="K18" s="98">
        <v>109</v>
      </c>
      <c r="L18" s="98">
        <v>201</v>
      </c>
      <c r="M18" s="98">
        <v>165</v>
      </c>
      <c r="N18" s="98">
        <v>157</v>
      </c>
      <c r="O18" s="98">
        <v>117</v>
      </c>
      <c r="P18" s="98">
        <v>54</v>
      </c>
      <c r="Q18" s="98">
        <v>39</v>
      </c>
      <c r="R18" s="98">
        <v>18</v>
      </c>
      <c r="S18" s="98">
        <v>9</v>
      </c>
      <c r="T18" s="98">
        <v>8</v>
      </c>
      <c r="U18" s="98">
        <v>11</v>
      </c>
      <c r="V18" s="99">
        <v>3</v>
      </c>
      <c r="W18" s="39"/>
      <c r="Y18" s="39"/>
    </row>
    <row r="20" spans="1:2" ht="12.75">
      <c r="A20" s="19" t="s">
        <v>156</v>
      </c>
      <c r="B20" s="19"/>
    </row>
    <row r="21" spans="1:20" ht="15">
      <c r="A21" s="808" t="s">
        <v>5</v>
      </c>
      <c r="B21" s="228"/>
      <c r="C21" s="797" t="s">
        <v>1</v>
      </c>
      <c r="D21" s="798"/>
      <c r="E21" s="798"/>
      <c r="F21" s="798"/>
      <c r="G21" s="798"/>
      <c r="H21" s="798"/>
      <c r="I21" s="798"/>
      <c r="J21" s="798"/>
      <c r="K21" s="799"/>
      <c r="L21" s="797" t="s">
        <v>2</v>
      </c>
      <c r="M21" s="798"/>
      <c r="N21" s="798"/>
      <c r="O21" s="798"/>
      <c r="P21" s="798"/>
      <c r="Q21" s="798"/>
      <c r="R21" s="798"/>
      <c r="S21" s="798"/>
      <c r="T21" s="799"/>
    </row>
    <row r="22" spans="1:20" ht="36" customHeight="1">
      <c r="A22" s="809"/>
      <c r="B22" s="229"/>
      <c r="C22" s="794" t="s">
        <v>102</v>
      </c>
      <c r="D22" s="795"/>
      <c r="E22" s="796"/>
      <c r="F22" s="794" t="s">
        <v>106</v>
      </c>
      <c r="G22" s="795"/>
      <c r="H22" s="796"/>
      <c r="I22" s="794" t="s">
        <v>107</v>
      </c>
      <c r="J22" s="795"/>
      <c r="K22" s="796"/>
      <c r="L22" s="794" t="s">
        <v>102</v>
      </c>
      <c r="M22" s="795"/>
      <c r="N22" s="796"/>
      <c r="O22" s="794" t="s">
        <v>106</v>
      </c>
      <c r="P22" s="795"/>
      <c r="Q22" s="796"/>
      <c r="R22" s="794" t="s">
        <v>107</v>
      </c>
      <c r="S22" s="795"/>
      <c r="T22" s="796"/>
    </row>
    <row r="23" spans="1:27" ht="12.75">
      <c r="A23" s="810"/>
      <c r="B23" s="230"/>
      <c r="C23" s="231" t="s">
        <v>3</v>
      </c>
      <c r="D23" s="232" t="s">
        <v>4</v>
      </c>
      <c r="E23" s="233" t="s">
        <v>0</v>
      </c>
      <c r="F23" s="231" t="s">
        <v>3</v>
      </c>
      <c r="G23" s="232" t="s">
        <v>4</v>
      </c>
      <c r="H23" s="233" t="s">
        <v>0</v>
      </c>
      <c r="I23" s="231" t="s">
        <v>3</v>
      </c>
      <c r="J23" s="232" t="s">
        <v>4</v>
      </c>
      <c r="K23" s="233" t="s">
        <v>0</v>
      </c>
      <c r="L23" s="231" t="s">
        <v>3</v>
      </c>
      <c r="M23" s="232" t="s">
        <v>4</v>
      </c>
      <c r="N23" s="233" t="s">
        <v>0</v>
      </c>
      <c r="O23" s="231" t="s">
        <v>3</v>
      </c>
      <c r="P23" s="232" t="s">
        <v>4</v>
      </c>
      <c r="Q23" s="233" t="s">
        <v>0</v>
      </c>
      <c r="R23" s="231" t="s">
        <v>3</v>
      </c>
      <c r="S23" s="232" t="s">
        <v>4</v>
      </c>
      <c r="T23" s="233" t="s">
        <v>0</v>
      </c>
      <c r="W23" s="76"/>
      <c r="X23" s="76"/>
      <c r="Y23" s="76"/>
      <c r="Z23" s="76"/>
      <c r="AA23" s="76"/>
    </row>
    <row r="24" spans="1:30" ht="12.75">
      <c r="A24" s="227">
        <v>1996</v>
      </c>
      <c r="B24" s="234"/>
      <c r="C24" s="237">
        <v>147</v>
      </c>
      <c r="D24" s="238">
        <v>249</v>
      </c>
      <c r="E24" s="239">
        <v>396</v>
      </c>
      <c r="F24" s="237">
        <v>32</v>
      </c>
      <c r="G24" s="238">
        <v>32</v>
      </c>
      <c r="H24" s="239">
        <v>64</v>
      </c>
      <c r="I24" s="237">
        <v>994</v>
      </c>
      <c r="J24" s="238">
        <v>1576</v>
      </c>
      <c r="K24" s="239">
        <v>2570</v>
      </c>
      <c r="L24" s="245">
        <v>56.329865323279094</v>
      </c>
      <c r="M24" s="246">
        <v>89.71379097456686</v>
      </c>
      <c r="N24" s="247">
        <v>73.46297734716575</v>
      </c>
      <c r="O24" s="245">
        <v>32.755152935154854</v>
      </c>
      <c r="P24" s="246">
        <v>31.340531485774875</v>
      </c>
      <c r="Q24" s="247">
        <v>31.792965652727972</v>
      </c>
      <c r="R24" s="77">
        <v>69.90961790733672</v>
      </c>
      <c r="S24" s="77">
        <v>113.53728137350959</v>
      </c>
      <c r="T24" s="103">
        <v>91.53322749845195</v>
      </c>
      <c r="V24" s="37"/>
      <c r="Y24" s="37"/>
      <c r="Z24" s="37"/>
      <c r="AC24" s="37"/>
      <c r="AD24" s="37"/>
    </row>
    <row r="25" spans="1:34" ht="12.75">
      <c r="A25" s="104">
        <v>1997</v>
      </c>
      <c r="B25" s="235"/>
      <c r="C25" s="240">
        <v>178</v>
      </c>
      <c r="D25" s="78">
        <v>262</v>
      </c>
      <c r="E25" s="241">
        <v>440</v>
      </c>
      <c r="F25" s="240">
        <v>23</v>
      </c>
      <c r="G25" s="78">
        <v>51</v>
      </c>
      <c r="H25" s="241">
        <v>74</v>
      </c>
      <c r="I25" s="240">
        <v>955</v>
      </c>
      <c r="J25" s="78">
        <v>1605</v>
      </c>
      <c r="K25" s="241">
        <v>2560</v>
      </c>
      <c r="L25" s="248">
        <v>64.00410965630947</v>
      </c>
      <c r="M25" s="79">
        <v>87.89341409522854</v>
      </c>
      <c r="N25" s="249">
        <v>76.12953566541752</v>
      </c>
      <c r="O25" s="248">
        <v>26.057562380330612</v>
      </c>
      <c r="P25" s="79">
        <v>50.048212951648246</v>
      </c>
      <c r="Q25" s="249">
        <v>38.21599710708234</v>
      </c>
      <c r="R25" s="80">
        <v>64.66165033730223</v>
      </c>
      <c r="S25" s="80">
        <v>111.97357371798354</v>
      </c>
      <c r="T25" s="105">
        <v>87.98788645343316</v>
      </c>
      <c r="V25" s="37"/>
      <c r="Y25" s="37"/>
      <c r="Z25" s="37"/>
      <c r="AC25" s="37"/>
      <c r="AD25" s="37"/>
      <c r="AH25" s="37"/>
    </row>
    <row r="26" spans="1:34" ht="12.75">
      <c r="A26" s="104">
        <v>1998</v>
      </c>
      <c r="B26" s="235"/>
      <c r="C26" s="242">
        <v>217</v>
      </c>
      <c r="D26" s="78">
        <v>268</v>
      </c>
      <c r="E26" s="241">
        <v>485</v>
      </c>
      <c r="F26" s="242">
        <v>29</v>
      </c>
      <c r="G26" s="78">
        <v>34</v>
      </c>
      <c r="H26" s="241">
        <v>63</v>
      </c>
      <c r="I26" s="242">
        <v>983</v>
      </c>
      <c r="J26" s="78">
        <v>1572</v>
      </c>
      <c r="K26" s="241">
        <v>2555</v>
      </c>
      <c r="L26" s="248">
        <v>76.73079524805232</v>
      </c>
      <c r="M26" s="79">
        <v>91.87123151657126</v>
      </c>
      <c r="N26" s="249">
        <v>84.54633883577019</v>
      </c>
      <c r="O26" s="248">
        <v>29.43413674122384</v>
      </c>
      <c r="P26" s="79">
        <v>35.010801720036284</v>
      </c>
      <c r="Q26" s="249">
        <v>32.20953470099811</v>
      </c>
      <c r="R26" s="80">
        <v>66.60563499918331</v>
      </c>
      <c r="S26" s="80">
        <v>107.19448658400587</v>
      </c>
      <c r="T26" s="105">
        <v>86.70872153389602</v>
      </c>
      <c r="V26" s="37"/>
      <c r="Y26" s="37"/>
      <c r="Z26" s="37"/>
      <c r="AC26" s="37"/>
      <c r="AD26" s="37"/>
      <c r="AH26" s="37"/>
    </row>
    <row r="27" spans="1:34" ht="12.75">
      <c r="A27" s="104">
        <v>1999</v>
      </c>
      <c r="B27" s="235"/>
      <c r="C27" s="242">
        <v>194</v>
      </c>
      <c r="D27" s="78">
        <v>260</v>
      </c>
      <c r="E27" s="241">
        <v>454</v>
      </c>
      <c r="F27" s="242">
        <v>28</v>
      </c>
      <c r="G27" s="78">
        <v>48</v>
      </c>
      <c r="H27" s="241">
        <v>76</v>
      </c>
      <c r="I27" s="242">
        <v>867</v>
      </c>
      <c r="J27" s="78">
        <v>1441</v>
      </c>
      <c r="K27" s="241">
        <v>2308</v>
      </c>
      <c r="L27" s="248">
        <v>67.35905543983577</v>
      </c>
      <c r="M27" s="79">
        <v>85.03762732004188</v>
      </c>
      <c r="N27" s="249">
        <v>76.26589480010081</v>
      </c>
      <c r="O27" s="248">
        <v>29.63991342952896</v>
      </c>
      <c r="P27" s="79">
        <v>46.98076097516804</v>
      </c>
      <c r="Q27" s="249">
        <v>38.439700520105575</v>
      </c>
      <c r="R27" s="80">
        <v>58.907122498764174</v>
      </c>
      <c r="S27" s="80">
        <v>98.4560704447769</v>
      </c>
      <c r="T27" s="105">
        <v>78.46447214877693</v>
      </c>
      <c r="V27" s="37"/>
      <c r="Y27" s="37"/>
      <c r="Z27" s="37"/>
      <c r="AC27" s="37"/>
      <c r="AD27" s="37"/>
      <c r="AH27" s="37"/>
    </row>
    <row r="28" spans="1:30" ht="12.75">
      <c r="A28" s="104">
        <v>2000</v>
      </c>
      <c r="B28" s="235"/>
      <c r="C28" s="242">
        <v>191</v>
      </c>
      <c r="D28" s="78">
        <v>293</v>
      </c>
      <c r="E28" s="241">
        <v>484</v>
      </c>
      <c r="F28" s="242">
        <v>38</v>
      </c>
      <c r="G28" s="78">
        <v>41</v>
      </c>
      <c r="H28" s="241">
        <v>79</v>
      </c>
      <c r="I28" s="242">
        <v>919</v>
      </c>
      <c r="J28" s="78">
        <v>1535</v>
      </c>
      <c r="K28" s="241">
        <v>2454</v>
      </c>
      <c r="L28" s="248">
        <v>66.72788558414294</v>
      </c>
      <c r="M28" s="79">
        <v>96.17931572389449</v>
      </c>
      <c r="N28" s="249">
        <v>81.57837332494232</v>
      </c>
      <c r="O28" s="248">
        <v>35.71800301602527</v>
      </c>
      <c r="P28" s="79">
        <v>38.146396284749684</v>
      </c>
      <c r="Q28" s="249">
        <v>37.04706387664419</v>
      </c>
      <c r="R28" s="80">
        <v>62.01182038456135</v>
      </c>
      <c r="S28" s="80">
        <v>105.79165551565792</v>
      </c>
      <c r="T28" s="105">
        <v>83.5868669937343</v>
      </c>
      <c r="V28" s="37"/>
      <c r="Y28" s="37"/>
      <c r="Z28" s="37"/>
      <c r="AC28" s="37"/>
      <c r="AD28" s="37"/>
    </row>
    <row r="29" spans="1:30" ht="12.75">
      <c r="A29" s="104">
        <v>2001</v>
      </c>
      <c r="B29" s="235"/>
      <c r="C29" s="242">
        <v>211</v>
      </c>
      <c r="D29" s="78">
        <v>302</v>
      </c>
      <c r="E29" s="241">
        <v>513</v>
      </c>
      <c r="F29" s="242">
        <v>30</v>
      </c>
      <c r="G29" s="78">
        <v>42</v>
      </c>
      <c r="H29" s="241">
        <v>72</v>
      </c>
      <c r="I29" s="242">
        <v>873</v>
      </c>
      <c r="J29" s="78">
        <v>1678</v>
      </c>
      <c r="K29" s="241">
        <v>2551</v>
      </c>
      <c r="L29" s="248">
        <v>71.65414052045716</v>
      </c>
      <c r="M29" s="79">
        <v>96.60267768694537</v>
      </c>
      <c r="N29" s="249">
        <v>84.14703514248033</v>
      </c>
      <c r="O29" s="248">
        <v>26.604117057243535</v>
      </c>
      <c r="P29" s="79">
        <v>35.312422255792086</v>
      </c>
      <c r="Q29" s="249">
        <v>30.750441062244363</v>
      </c>
      <c r="R29" s="80">
        <v>59.17748886971405</v>
      </c>
      <c r="S29" s="80">
        <v>113.86439286065156</v>
      </c>
      <c r="T29" s="105">
        <v>86.50179123268205</v>
      </c>
      <c r="V29" s="37"/>
      <c r="Y29" s="37"/>
      <c r="Z29" s="37"/>
      <c r="AC29" s="37"/>
      <c r="AD29" s="37"/>
    </row>
    <row r="30" spans="1:30" ht="12.75">
      <c r="A30" s="104">
        <v>2002</v>
      </c>
      <c r="B30" s="235"/>
      <c r="C30" s="242">
        <v>152</v>
      </c>
      <c r="D30" s="78">
        <v>268</v>
      </c>
      <c r="E30" s="241">
        <v>420</v>
      </c>
      <c r="F30" s="242">
        <v>46</v>
      </c>
      <c r="G30" s="78">
        <v>59</v>
      </c>
      <c r="H30" s="241">
        <v>105</v>
      </c>
      <c r="I30" s="242">
        <v>796</v>
      </c>
      <c r="J30" s="78">
        <v>1581</v>
      </c>
      <c r="K30" s="241">
        <v>2377</v>
      </c>
      <c r="L30" s="248">
        <v>52.98028804161236</v>
      </c>
      <c r="M30" s="79">
        <v>87.85609375461668</v>
      </c>
      <c r="N30" s="249">
        <v>70.80212595762208</v>
      </c>
      <c r="O30" s="248">
        <v>40.74190035083784</v>
      </c>
      <c r="P30" s="79">
        <v>50.33803999356463</v>
      </c>
      <c r="Q30" s="249">
        <v>45.498313129469324</v>
      </c>
      <c r="R30" s="80">
        <v>51.42487223007552</v>
      </c>
      <c r="S30" s="80">
        <v>103.56710561427056</v>
      </c>
      <c r="T30" s="105">
        <v>77.49598903400334</v>
      </c>
      <c r="V30" s="37"/>
      <c r="Y30" s="37"/>
      <c r="Z30" s="37"/>
      <c r="AC30" s="37"/>
      <c r="AD30" s="37"/>
    </row>
    <row r="31" spans="1:30" ht="12.75">
      <c r="A31" s="104">
        <v>2003</v>
      </c>
      <c r="B31" s="235"/>
      <c r="C31" s="242">
        <v>193</v>
      </c>
      <c r="D31" s="78">
        <v>305</v>
      </c>
      <c r="E31" s="241">
        <v>498</v>
      </c>
      <c r="F31" s="242">
        <v>29</v>
      </c>
      <c r="G31" s="78">
        <v>52</v>
      </c>
      <c r="H31" s="241">
        <v>81</v>
      </c>
      <c r="I31" s="242">
        <v>827</v>
      </c>
      <c r="J31" s="78">
        <v>1736</v>
      </c>
      <c r="K31" s="241">
        <v>2563</v>
      </c>
      <c r="L31" s="248">
        <v>66.13054438555716</v>
      </c>
      <c r="M31" s="79">
        <v>97.14802597968662</v>
      </c>
      <c r="N31" s="249">
        <v>81.97720080599433</v>
      </c>
      <c r="O31" s="248">
        <v>25.057784105909754</v>
      </c>
      <c r="P31" s="79">
        <v>46.08395639689129</v>
      </c>
      <c r="Q31" s="249">
        <v>36.185046353596945</v>
      </c>
      <c r="R31" s="80">
        <v>53.28483388823077</v>
      </c>
      <c r="S31" s="80">
        <v>111.9594599396653</v>
      </c>
      <c r="T31" s="105">
        <v>82.55262776773688</v>
      </c>
      <c r="V31" s="37"/>
      <c r="Y31" s="37"/>
      <c r="Z31" s="37"/>
      <c r="AC31" s="37"/>
      <c r="AD31" s="37"/>
    </row>
    <row r="32" spans="1:30" ht="12.75">
      <c r="A32" s="104">
        <v>2004</v>
      </c>
      <c r="B32" s="235"/>
      <c r="C32" s="242">
        <v>178</v>
      </c>
      <c r="D32" s="78">
        <v>259</v>
      </c>
      <c r="E32" s="241">
        <v>437</v>
      </c>
      <c r="F32" s="242">
        <v>27</v>
      </c>
      <c r="G32" s="78">
        <v>41</v>
      </c>
      <c r="H32" s="241">
        <v>68</v>
      </c>
      <c r="I32" s="242">
        <v>777</v>
      </c>
      <c r="J32" s="78">
        <v>1718</v>
      </c>
      <c r="K32" s="241">
        <v>2495</v>
      </c>
      <c r="L32" s="248">
        <v>60.77613158910844</v>
      </c>
      <c r="M32" s="79">
        <v>81.94920787041683</v>
      </c>
      <c r="N32" s="249">
        <v>71.41293120601422</v>
      </c>
      <c r="O32" s="248">
        <v>22.231168161945345</v>
      </c>
      <c r="P32" s="79">
        <v>35.79959352460701</v>
      </c>
      <c r="Q32" s="249">
        <v>29.329764872828704</v>
      </c>
      <c r="R32" s="80">
        <v>49.46103468200894</v>
      </c>
      <c r="S32" s="80">
        <v>110.17321590746612</v>
      </c>
      <c r="T32" s="105">
        <v>79.74980367806388</v>
      </c>
      <c r="V32" s="37"/>
      <c r="Y32" s="37"/>
      <c r="Z32" s="37"/>
      <c r="AC32" s="37"/>
      <c r="AD32" s="37"/>
    </row>
    <row r="33" spans="1:27" ht="12.75">
      <c r="A33" s="104">
        <v>2005</v>
      </c>
      <c r="B33" s="235"/>
      <c r="C33" s="242">
        <v>187</v>
      </c>
      <c r="D33" s="78">
        <v>275</v>
      </c>
      <c r="E33" s="241">
        <v>462</v>
      </c>
      <c r="F33" s="242">
        <v>40</v>
      </c>
      <c r="G33" s="78">
        <v>42</v>
      </c>
      <c r="H33" s="241">
        <v>82</v>
      </c>
      <c r="I33" s="242">
        <v>726</v>
      </c>
      <c r="J33" s="78">
        <v>1473</v>
      </c>
      <c r="K33" s="241">
        <v>2199</v>
      </c>
      <c r="L33" s="248">
        <v>63.93372107845337</v>
      </c>
      <c r="M33" s="79">
        <v>85.18041522449438</v>
      </c>
      <c r="N33" s="249">
        <v>74.63184755953256</v>
      </c>
      <c r="O33" s="248">
        <v>33.33488251124018</v>
      </c>
      <c r="P33" s="79">
        <v>33.27755719753924</v>
      </c>
      <c r="Q33" s="249">
        <v>33.21766575043843</v>
      </c>
      <c r="R33" s="80">
        <v>45.763948260427995</v>
      </c>
      <c r="S33" s="80">
        <v>93.84468369517289</v>
      </c>
      <c r="T33" s="105">
        <v>69.69473300736094</v>
      </c>
      <c r="V33" s="37"/>
      <c r="W33" s="37"/>
      <c r="X33" s="37"/>
      <c r="Y33" s="37"/>
      <c r="Z33" s="37"/>
      <c r="AA33" s="37"/>
    </row>
    <row r="34" spans="1:27" ht="12.75">
      <c r="A34" s="104">
        <v>2006</v>
      </c>
      <c r="B34" s="235"/>
      <c r="C34" s="242">
        <v>174</v>
      </c>
      <c r="D34" s="78">
        <v>299</v>
      </c>
      <c r="E34" s="241">
        <v>473</v>
      </c>
      <c r="F34" s="242">
        <v>36</v>
      </c>
      <c r="G34" s="78">
        <v>34</v>
      </c>
      <c r="H34" s="241">
        <v>70</v>
      </c>
      <c r="I34" s="242">
        <v>781</v>
      </c>
      <c r="J34" s="78">
        <v>1545</v>
      </c>
      <c r="K34" s="241">
        <v>2326</v>
      </c>
      <c r="L34" s="248">
        <v>60.151331820922636</v>
      </c>
      <c r="M34" s="79">
        <v>93.46160190411082</v>
      </c>
      <c r="N34" s="249">
        <v>77.22019061435354</v>
      </c>
      <c r="O34" s="248">
        <v>28.47096243396777</v>
      </c>
      <c r="P34" s="79">
        <v>25.853365802394293</v>
      </c>
      <c r="Q34" s="249">
        <v>27.172707223116284</v>
      </c>
      <c r="R34" s="80">
        <v>47.49780517587641</v>
      </c>
      <c r="S34" s="80">
        <v>95.50646497310169</v>
      </c>
      <c r="T34" s="105">
        <v>71.52668897748316</v>
      </c>
      <c r="V34" s="37"/>
      <c r="W34" s="37"/>
      <c r="X34" s="37"/>
      <c r="Y34" s="37"/>
      <c r="Z34" s="37"/>
      <c r="AA34" s="37"/>
    </row>
    <row r="35" spans="1:27" ht="12.75">
      <c r="A35" s="104">
        <v>2007</v>
      </c>
      <c r="B35" s="235"/>
      <c r="C35" s="242">
        <v>194</v>
      </c>
      <c r="D35" s="78">
        <v>269</v>
      </c>
      <c r="E35" s="241">
        <v>463</v>
      </c>
      <c r="F35" s="242">
        <v>36</v>
      </c>
      <c r="G35" s="78">
        <v>40</v>
      </c>
      <c r="H35" s="241">
        <v>76</v>
      </c>
      <c r="I35" s="242">
        <v>710</v>
      </c>
      <c r="J35" s="78">
        <v>1437</v>
      </c>
      <c r="K35" s="241">
        <v>2147</v>
      </c>
      <c r="L35" s="248">
        <v>67.96412918125448</v>
      </c>
      <c r="M35" s="79">
        <v>82.8964261167415</v>
      </c>
      <c r="N35" s="249">
        <v>75.26416163152236</v>
      </c>
      <c r="O35" s="248">
        <v>29.574992032572705</v>
      </c>
      <c r="P35" s="79">
        <v>30.423421855094375</v>
      </c>
      <c r="Q35" s="249">
        <v>29.898988772546062</v>
      </c>
      <c r="R35" s="80">
        <v>42.38990047330567</v>
      </c>
      <c r="S35" s="80">
        <v>86.7194886736246</v>
      </c>
      <c r="T35" s="105">
        <v>64.52902178410572</v>
      </c>
      <c r="V35" s="37"/>
      <c r="W35" s="37"/>
      <c r="X35" s="37"/>
      <c r="Y35" s="37"/>
      <c r="Z35" s="37"/>
      <c r="AA35" s="37"/>
    </row>
    <row r="36" spans="1:27" ht="12.75">
      <c r="A36" s="104">
        <v>2008</v>
      </c>
      <c r="B36" s="235"/>
      <c r="C36" s="242">
        <v>152</v>
      </c>
      <c r="D36" s="78">
        <v>262</v>
      </c>
      <c r="E36" s="241">
        <v>414</v>
      </c>
      <c r="F36" s="242">
        <v>47</v>
      </c>
      <c r="G36" s="78">
        <v>36</v>
      </c>
      <c r="H36" s="241">
        <v>83</v>
      </c>
      <c r="I36" s="242">
        <v>678</v>
      </c>
      <c r="J36" s="78">
        <v>1293</v>
      </c>
      <c r="K36" s="241">
        <v>1971</v>
      </c>
      <c r="L36" s="248">
        <v>52.32535410703827</v>
      </c>
      <c r="M36" s="79">
        <v>79.8317737569003</v>
      </c>
      <c r="N36" s="249">
        <v>66.33127583242528</v>
      </c>
      <c r="O36" s="248">
        <v>35.17625477885401</v>
      </c>
      <c r="P36" s="79">
        <v>26.262585104986357</v>
      </c>
      <c r="Q36" s="249">
        <v>30.58909957970482</v>
      </c>
      <c r="R36" s="80">
        <v>39.52301303860568</v>
      </c>
      <c r="S36" s="80">
        <v>77.54523750621787</v>
      </c>
      <c r="T36" s="105">
        <v>58.435668248975965</v>
      </c>
      <c r="V36" s="37"/>
      <c r="W36" s="37"/>
      <c r="X36" s="37"/>
      <c r="Y36" s="37"/>
      <c r="Z36" s="37"/>
      <c r="AA36" s="37"/>
    </row>
    <row r="37" spans="1:27" ht="12.75">
      <c r="A37" s="106">
        <v>2009</v>
      </c>
      <c r="B37" s="236" t="s">
        <v>146</v>
      </c>
      <c r="C37" s="243">
        <v>176</v>
      </c>
      <c r="D37" s="107">
        <v>281</v>
      </c>
      <c r="E37" s="244">
        <v>457</v>
      </c>
      <c r="F37" s="243">
        <v>35</v>
      </c>
      <c r="G37" s="107">
        <v>42</v>
      </c>
      <c r="H37" s="244">
        <v>77</v>
      </c>
      <c r="I37" s="243">
        <v>736</v>
      </c>
      <c r="J37" s="107">
        <v>1269</v>
      </c>
      <c r="K37" s="244">
        <v>2005</v>
      </c>
      <c r="L37" s="250">
        <v>59.71869372437754</v>
      </c>
      <c r="M37" s="108">
        <v>83.67102956232861</v>
      </c>
      <c r="N37" s="251">
        <v>71.64566333234283</v>
      </c>
      <c r="O37" s="250">
        <v>26.983230197820035</v>
      </c>
      <c r="P37" s="108">
        <v>29.71906267789749</v>
      </c>
      <c r="Q37" s="251">
        <v>28.259089886956357</v>
      </c>
      <c r="R37" s="109">
        <v>43.01868106602315</v>
      </c>
      <c r="S37" s="109">
        <v>75.88931973225135</v>
      </c>
      <c r="T37" s="110">
        <v>59.39622128365499</v>
      </c>
      <c r="V37" s="37"/>
      <c r="W37" s="37"/>
      <c r="X37" s="37"/>
      <c r="Y37" s="37"/>
      <c r="Z37" s="37"/>
      <c r="AA37" s="37"/>
    </row>
    <row r="64" spans="1:2" ht="12.75">
      <c r="A64" s="19"/>
      <c r="B64" s="19"/>
    </row>
    <row r="91" spans="1:2" ht="12.75">
      <c r="A91" s="19" t="s">
        <v>96</v>
      </c>
      <c r="B91" s="19"/>
    </row>
    <row r="119" spans="1:2" ht="12.75">
      <c r="A119" s="19" t="s">
        <v>97</v>
      </c>
      <c r="B119" s="19"/>
    </row>
    <row r="121" spans="1:13" ht="12.75">
      <c r="A121" s="811" t="s">
        <v>24</v>
      </c>
      <c r="B121" s="87"/>
      <c r="C121" s="813" t="s">
        <v>25</v>
      </c>
      <c r="D121" s="88"/>
      <c r="E121" s="88"/>
      <c r="F121" s="88"/>
      <c r="G121" s="88"/>
      <c r="H121" s="88"/>
      <c r="I121" s="88"/>
      <c r="J121" s="88"/>
      <c r="K121" s="88"/>
      <c r="L121" s="88"/>
      <c r="M121" s="88"/>
    </row>
    <row r="122" spans="1:5" ht="12.75">
      <c r="A122" s="812"/>
      <c r="B122" s="81"/>
      <c r="C122" s="814"/>
      <c r="D122" s="89">
        <v>1996</v>
      </c>
      <c r="E122" s="86">
        <v>2006</v>
      </c>
    </row>
    <row r="123" spans="1:5" ht="12.75">
      <c r="A123" s="805" t="s">
        <v>26</v>
      </c>
      <c r="B123" s="82"/>
      <c r="C123" s="83" t="s">
        <v>0</v>
      </c>
      <c r="D123" s="90">
        <v>73.49183400770768</v>
      </c>
      <c r="E123" s="91">
        <v>77.30817174515279</v>
      </c>
    </row>
    <row r="124" spans="1:5" ht="12.75">
      <c r="A124" s="806"/>
      <c r="B124" s="82"/>
      <c r="C124" s="83" t="s">
        <v>6</v>
      </c>
      <c r="D124" s="90">
        <v>56.31783864138224</v>
      </c>
      <c r="E124" s="91">
        <v>60.19921179971995</v>
      </c>
    </row>
    <row r="125" spans="1:5" ht="12.75">
      <c r="A125" s="807"/>
      <c r="B125" s="84"/>
      <c r="C125" s="85" t="s">
        <v>7</v>
      </c>
      <c r="D125" s="90">
        <v>89.7808101536344</v>
      </c>
      <c r="E125" s="91">
        <v>93.58737884384443</v>
      </c>
    </row>
    <row r="126" spans="1:5" ht="12.75">
      <c r="A126" s="805" t="s">
        <v>27</v>
      </c>
      <c r="B126" s="82"/>
      <c r="C126" s="83" t="s">
        <v>0</v>
      </c>
      <c r="D126" s="90">
        <v>26.27442873459619</v>
      </c>
      <c r="E126" s="91">
        <v>27.157842658848026</v>
      </c>
    </row>
    <row r="127" spans="1:5" ht="12.75">
      <c r="A127" s="806"/>
      <c r="B127" s="82"/>
      <c r="C127" s="83" t="s">
        <v>6</v>
      </c>
      <c r="D127" s="90">
        <v>27.023744798136647</v>
      </c>
      <c r="E127" s="91">
        <v>28.480453352050027</v>
      </c>
    </row>
    <row r="128" spans="1:5" ht="12.75">
      <c r="A128" s="807"/>
      <c r="B128" s="84"/>
      <c r="C128" s="85" t="s">
        <v>7</v>
      </c>
      <c r="D128" s="90">
        <v>25.86622876818509</v>
      </c>
      <c r="E128" s="91">
        <v>25.828717233803594</v>
      </c>
    </row>
    <row r="129" spans="1:5" ht="12.75">
      <c r="A129" s="805" t="s">
        <v>28</v>
      </c>
      <c r="B129" s="82"/>
      <c r="C129" s="83" t="s">
        <v>0</v>
      </c>
      <c r="D129" s="90">
        <v>20.91303276317574</v>
      </c>
      <c r="E129" s="91">
        <v>33.86892721465487</v>
      </c>
    </row>
    <row r="130" spans="1:5" ht="12.75">
      <c r="A130" s="806"/>
      <c r="B130" s="82"/>
      <c r="C130" s="83" t="s">
        <v>6</v>
      </c>
      <c r="D130" s="90">
        <v>16.4910100357906</v>
      </c>
      <c r="E130" s="91">
        <v>19.86100247796658</v>
      </c>
    </row>
    <row r="131" spans="1:5" ht="12.75">
      <c r="A131" s="807"/>
      <c r="B131" s="84"/>
      <c r="C131" s="85" t="s">
        <v>7</v>
      </c>
      <c r="D131" s="90">
        <v>25.0857457027538</v>
      </c>
      <c r="E131" s="91">
        <v>46.72953570691902</v>
      </c>
    </row>
    <row r="132" spans="1:13" ht="12.75">
      <c r="A132" s="805" t="s">
        <v>29</v>
      </c>
      <c r="B132" s="82"/>
      <c r="C132" s="83" t="s">
        <v>0</v>
      </c>
      <c r="D132" s="92">
        <v>100.10445909487709</v>
      </c>
      <c r="E132" s="93">
        <v>81.22188189366159</v>
      </c>
      <c r="M132" s="45"/>
    </row>
    <row r="133" spans="1:5" ht="12.75">
      <c r="A133" s="806"/>
      <c r="B133" s="82"/>
      <c r="C133" s="83" t="s">
        <v>6</v>
      </c>
      <c r="D133" s="94">
        <v>76.22729428387801</v>
      </c>
      <c r="E133" s="93">
        <v>53.54282455821767</v>
      </c>
    </row>
    <row r="134" spans="1:5" ht="12.75">
      <c r="A134" s="807"/>
      <c r="B134" s="84"/>
      <c r="C134" s="85" t="s">
        <v>7</v>
      </c>
      <c r="D134" s="94">
        <v>124.51497886565346</v>
      </c>
      <c r="E134" s="93">
        <v>109.05351658050914</v>
      </c>
    </row>
    <row r="135" spans="1:5" ht="12.75">
      <c r="A135" s="805" t="s">
        <v>0</v>
      </c>
      <c r="B135" s="82"/>
      <c r="C135" s="83" t="s">
        <v>0</v>
      </c>
      <c r="D135" s="90">
        <v>85.82000575350716</v>
      </c>
      <c r="E135" s="91">
        <v>69.68043656323005</v>
      </c>
    </row>
    <row r="136" spans="1:5" ht="12.75">
      <c r="A136" s="806"/>
      <c r="B136" s="82"/>
      <c r="C136" s="83" t="s">
        <v>6</v>
      </c>
      <c r="D136" s="90">
        <v>66.81225958417318</v>
      </c>
      <c r="E136" s="91">
        <v>48.829419815228</v>
      </c>
    </row>
    <row r="137" spans="1:5" ht="12.75">
      <c r="A137" s="807"/>
      <c r="B137" s="84"/>
      <c r="C137" s="85" t="s">
        <v>7</v>
      </c>
      <c r="D137" s="90">
        <v>104.93729515863032</v>
      </c>
      <c r="E137" s="91">
        <v>90.28139551061003</v>
      </c>
    </row>
  </sheetData>
  <sheetProtection/>
  <mergeCells count="25">
    <mergeCell ref="A129:A131"/>
    <mergeCell ref="A135:A137"/>
    <mergeCell ref="A121:A122"/>
    <mergeCell ref="A132:A134"/>
    <mergeCell ref="C121:C122"/>
    <mergeCell ref="A123:A125"/>
    <mergeCell ref="A4:A6"/>
    <mergeCell ref="A7:A9"/>
    <mergeCell ref="A10:A12"/>
    <mergeCell ref="A13:A15"/>
    <mergeCell ref="A126:A128"/>
    <mergeCell ref="C21:K21"/>
    <mergeCell ref="F22:H22"/>
    <mergeCell ref="A21:A23"/>
    <mergeCell ref="A16:A18"/>
    <mergeCell ref="A2:A3"/>
    <mergeCell ref="D2:D3"/>
    <mergeCell ref="E2:V2"/>
    <mergeCell ref="R22:T22"/>
    <mergeCell ref="L21:T21"/>
    <mergeCell ref="C22:E22"/>
    <mergeCell ref="I22:K22"/>
    <mergeCell ref="L22:N22"/>
    <mergeCell ref="O22:Q22"/>
    <mergeCell ref="C2:C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="120" zoomScaleNormal="120" zoomScalePageLayoutView="0" workbookViewId="0" topLeftCell="A1">
      <selection activeCell="F24" sqref="F24"/>
    </sheetView>
  </sheetViews>
  <sheetFormatPr defaultColWidth="9.140625" defaultRowHeight="12.75"/>
  <cols>
    <col min="1" max="1" width="6.00390625" style="18" customWidth="1"/>
    <col min="2" max="2" width="2.421875" style="18" customWidth="1"/>
    <col min="3" max="3" width="8.28125" style="18" customWidth="1"/>
    <col min="4" max="4" width="5.8515625" style="18" customWidth="1"/>
    <col min="5" max="5" width="8.57421875" style="18" customWidth="1"/>
    <col min="6" max="6" width="5.57421875" style="18" customWidth="1"/>
    <col min="7" max="7" width="8.140625" style="18" customWidth="1"/>
    <col min="8" max="8" width="5.57421875" style="18" customWidth="1"/>
    <col min="9" max="9" width="7.00390625" style="18" customWidth="1"/>
    <col min="10" max="10" width="6.00390625" style="18" customWidth="1"/>
    <col min="11" max="11" width="7.421875" style="18" customWidth="1"/>
    <col min="12" max="12" width="6.140625" style="18" customWidth="1"/>
    <col min="13" max="13" width="7.57421875" style="18" customWidth="1"/>
    <col min="14" max="14" width="5.57421875" style="18" customWidth="1"/>
    <col min="15" max="15" width="5.8515625" style="18" customWidth="1"/>
    <col min="16" max="16" width="7.7109375" style="18" customWidth="1"/>
    <col min="17" max="17" width="5.57421875" style="18" customWidth="1"/>
    <col min="18" max="18" width="7.8515625" style="18" customWidth="1"/>
    <col min="19" max="19" width="6.00390625" style="18" customWidth="1"/>
    <col min="20" max="20" width="7.28125" style="18" customWidth="1"/>
    <col min="21" max="21" width="5.8515625" style="18" customWidth="1"/>
    <col min="22" max="23" width="3.421875" style="18" customWidth="1"/>
    <col min="24" max="26" width="5.8515625" style="18" customWidth="1"/>
    <col min="27" max="16384" width="9.140625" style="18" customWidth="1"/>
  </cols>
  <sheetData>
    <row r="1" spans="1:2" ht="12.75">
      <c r="A1" s="48" t="s">
        <v>157</v>
      </c>
      <c r="B1" s="48"/>
    </row>
    <row r="3" spans="1:14" ht="12.75">
      <c r="A3" s="815" t="s">
        <v>5</v>
      </c>
      <c r="B3" s="252"/>
      <c r="C3" s="818" t="s">
        <v>26</v>
      </c>
      <c r="D3" s="820"/>
      <c r="E3" s="820"/>
      <c r="F3" s="820"/>
      <c r="G3" s="820"/>
      <c r="H3" s="819"/>
      <c r="I3" s="818" t="s">
        <v>30</v>
      </c>
      <c r="J3" s="820"/>
      <c r="K3" s="820"/>
      <c r="L3" s="820"/>
      <c r="M3" s="820"/>
      <c r="N3" s="819"/>
    </row>
    <row r="4" spans="1:14" ht="12.75">
      <c r="A4" s="816"/>
      <c r="B4" s="253"/>
      <c r="C4" s="818" t="s">
        <v>6</v>
      </c>
      <c r="D4" s="819"/>
      <c r="E4" s="818" t="s">
        <v>7</v>
      </c>
      <c r="F4" s="819"/>
      <c r="G4" s="818" t="s">
        <v>0</v>
      </c>
      <c r="H4" s="819"/>
      <c r="I4" s="818" t="s">
        <v>6</v>
      </c>
      <c r="J4" s="819"/>
      <c r="K4" s="818" t="s">
        <v>7</v>
      </c>
      <c r="L4" s="819"/>
      <c r="M4" s="818" t="s">
        <v>0</v>
      </c>
      <c r="N4" s="819"/>
    </row>
    <row r="5" spans="1:17" ht="12.75">
      <c r="A5" s="817"/>
      <c r="B5" s="254"/>
      <c r="C5" s="255" t="s">
        <v>1</v>
      </c>
      <c r="D5" s="256" t="s">
        <v>2</v>
      </c>
      <c r="E5" s="255" t="s">
        <v>1</v>
      </c>
      <c r="F5" s="256" t="s">
        <v>2</v>
      </c>
      <c r="G5" s="255" t="s">
        <v>1</v>
      </c>
      <c r="H5" s="256" t="s">
        <v>2</v>
      </c>
      <c r="I5" s="255" t="s">
        <v>1</v>
      </c>
      <c r="J5" s="256" t="s">
        <v>2</v>
      </c>
      <c r="K5" s="255" t="s">
        <v>1</v>
      </c>
      <c r="L5" s="256" t="s">
        <v>2</v>
      </c>
      <c r="M5" s="255" t="s">
        <v>1</v>
      </c>
      <c r="N5" s="256" t="s">
        <v>2</v>
      </c>
      <c r="Q5" s="19"/>
    </row>
    <row r="6" spans="1:14" ht="12.75">
      <c r="A6" s="257">
        <v>1996</v>
      </c>
      <c r="B6" s="258"/>
      <c r="C6" s="262">
        <v>66</v>
      </c>
      <c r="D6" s="162">
        <v>135.6768424298489</v>
      </c>
      <c r="E6" s="262">
        <v>98</v>
      </c>
      <c r="F6" s="162">
        <v>194.35189592257655</v>
      </c>
      <c r="G6" s="262">
        <f>C6+E6</f>
        <v>164</v>
      </c>
      <c r="H6" s="162">
        <v>165.55622854835454</v>
      </c>
      <c r="I6" s="262">
        <v>332</v>
      </c>
      <c r="J6" s="162">
        <v>151.07458625130258</v>
      </c>
      <c r="K6" s="262">
        <v>577</v>
      </c>
      <c r="L6" s="162">
        <v>267.24840669927374</v>
      </c>
      <c r="M6" s="262">
        <f>I6+K6</f>
        <v>909</v>
      </c>
      <c r="N6" s="162">
        <v>208.63888946270322</v>
      </c>
    </row>
    <row r="7" spans="1:14" ht="12.75">
      <c r="A7" s="41">
        <v>1997</v>
      </c>
      <c r="B7" s="259"/>
      <c r="C7" s="263">
        <v>77</v>
      </c>
      <c r="D7" s="264">
        <v>145.77811435062478</v>
      </c>
      <c r="E7" s="263">
        <v>105</v>
      </c>
      <c r="F7" s="264">
        <v>197.29425028184892</v>
      </c>
      <c r="G7" s="263">
        <f>C7+E7</f>
        <v>182</v>
      </c>
      <c r="H7" s="264">
        <v>171.6171617161716</v>
      </c>
      <c r="I7" s="263">
        <v>269</v>
      </c>
      <c r="J7" s="264">
        <v>120.98587748493298</v>
      </c>
      <c r="K7" s="263">
        <v>552</v>
      </c>
      <c r="L7" s="264">
        <v>257.17480432351846</v>
      </c>
      <c r="M7" s="263">
        <f>I7+K7</f>
        <v>821</v>
      </c>
      <c r="N7" s="264">
        <v>187.88475181362566</v>
      </c>
    </row>
    <row r="8" spans="1:14" ht="12.75">
      <c r="A8" s="41">
        <v>1998</v>
      </c>
      <c r="B8" s="259"/>
      <c r="C8" s="263">
        <v>90</v>
      </c>
      <c r="D8" s="264">
        <v>168.44469399213924</v>
      </c>
      <c r="E8" s="263">
        <v>96</v>
      </c>
      <c r="F8" s="264">
        <v>180.28169014084506</v>
      </c>
      <c r="G8" s="263">
        <f aca="true" t="shared" si="0" ref="G8:G18">C8+E8</f>
        <v>186</v>
      </c>
      <c r="H8" s="264">
        <v>174.35320584926885</v>
      </c>
      <c r="I8" s="263">
        <v>262</v>
      </c>
      <c r="J8" s="264">
        <v>119.46014955316433</v>
      </c>
      <c r="K8" s="263">
        <v>453</v>
      </c>
      <c r="L8" s="264">
        <v>215.27348762058642</v>
      </c>
      <c r="M8" s="263">
        <f aca="true" t="shared" si="1" ref="M8:M18">I8+K8</f>
        <v>715</v>
      </c>
      <c r="N8" s="264">
        <v>166.3757998836533</v>
      </c>
    </row>
    <row r="9" spans="1:14" ht="12.75">
      <c r="A9" s="41">
        <v>1999</v>
      </c>
      <c r="B9" s="259"/>
      <c r="C9" s="263">
        <v>71</v>
      </c>
      <c r="D9" s="264">
        <v>130.97214536063456</v>
      </c>
      <c r="E9" s="263">
        <v>89</v>
      </c>
      <c r="F9" s="264">
        <v>166.4173522812266</v>
      </c>
      <c r="G9" s="263">
        <f t="shared" si="0"/>
        <v>160</v>
      </c>
      <c r="H9" s="264">
        <v>148.574612313121</v>
      </c>
      <c r="I9" s="263">
        <v>205</v>
      </c>
      <c r="J9" s="264">
        <v>94.62703101920236</v>
      </c>
      <c r="K9" s="263">
        <v>417</v>
      </c>
      <c r="L9" s="264">
        <v>201.72213622291022</v>
      </c>
      <c r="M9" s="263">
        <f t="shared" si="1"/>
        <v>622</v>
      </c>
      <c r="N9" s="264">
        <v>146.91987906273621</v>
      </c>
    </row>
    <row r="10" spans="1:14" ht="12.75">
      <c r="A10" s="41">
        <v>2000</v>
      </c>
      <c r="B10" s="259"/>
      <c r="C10" s="263">
        <v>65</v>
      </c>
      <c r="D10" s="264">
        <v>117.90313803736622</v>
      </c>
      <c r="E10" s="263">
        <v>103</v>
      </c>
      <c r="F10" s="264">
        <v>190.95291064145346</v>
      </c>
      <c r="G10" s="263">
        <f t="shared" si="0"/>
        <v>168</v>
      </c>
      <c r="H10" s="264">
        <v>154.0295223251123</v>
      </c>
      <c r="I10" s="263">
        <v>222</v>
      </c>
      <c r="J10" s="264">
        <v>102.79681422485646</v>
      </c>
      <c r="K10" s="263">
        <v>448</v>
      </c>
      <c r="L10" s="264">
        <v>218.76068167390986</v>
      </c>
      <c r="M10" s="263">
        <f t="shared" si="1"/>
        <v>670</v>
      </c>
      <c r="N10" s="264">
        <v>159.24323810429243</v>
      </c>
    </row>
    <row r="11" spans="1:14" ht="12.75">
      <c r="A11" s="41">
        <v>2001</v>
      </c>
      <c r="B11" s="259"/>
      <c r="C11" s="263">
        <v>78</v>
      </c>
      <c r="D11" s="264">
        <v>138.7653442447963</v>
      </c>
      <c r="E11" s="263">
        <v>106</v>
      </c>
      <c r="F11" s="264">
        <v>193.50127783862723</v>
      </c>
      <c r="G11" s="263">
        <f t="shared" si="0"/>
        <v>184</v>
      </c>
      <c r="H11" s="264">
        <v>165.79563885384755</v>
      </c>
      <c r="I11" s="263">
        <v>204</v>
      </c>
      <c r="J11" s="264">
        <v>95.34492428491306</v>
      </c>
      <c r="K11" s="263">
        <v>509</v>
      </c>
      <c r="L11" s="264">
        <v>242.7971761114291</v>
      </c>
      <c r="M11" s="263">
        <f t="shared" si="1"/>
        <v>713</v>
      </c>
      <c r="N11" s="264">
        <v>168.31519558084088</v>
      </c>
    </row>
    <row r="12" spans="1:14" ht="12.75">
      <c r="A12" s="41">
        <v>2002</v>
      </c>
      <c r="B12" s="259"/>
      <c r="C12" s="263">
        <v>55</v>
      </c>
      <c r="D12" s="264">
        <v>104.4436004557539</v>
      </c>
      <c r="E12" s="263">
        <v>100</v>
      </c>
      <c r="F12" s="264">
        <v>188.14675446848543</v>
      </c>
      <c r="G12" s="263">
        <f t="shared" si="0"/>
        <v>155</v>
      </c>
      <c r="H12" s="264">
        <v>146.4751464751465</v>
      </c>
      <c r="I12" s="263">
        <v>180</v>
      </c>
      <c r="J12" s="264">
        <v>78.91967730620834</v>
      </c>
      <c r="K12" s="263">
        <v>456</v>
      </c>
      <c r="L12" s="264">
        <v>208.4380856607396</v>
      </c>
      <c r="M12" s="263">
        <f t="shared" si="1"/>
        <v>636</v>
      </c>
      <c r="N12" s="264">
        <v>142.3328260674962</v>
      </c>
    </row>
    <row r="13" spans="1:14" ht="12.75">
      <c r="A13" s="41">
        <v>2003</v>
      </c>
      <c r="B13" s="259"/>
      <c r="C13" s="263">
        <v>77</v>
      </c>
      <c r="D13" s="264">
        <v>142.69829503335805</v>
      </c>
      <c r="E13" s="263">
        <v>111</v>
      </c>
      <c r="F13" s="264">
        <v>204.19426048565123</v>
      </c>
      <c r="G13" s="263">
        <f t="shared" si="0"/>
        <v>188</v>
      </c>
      <c r="H13" s="264">
        <v>173.55982274741507</v>
      </c>
      <c r="I13" s="263">
        <v>198</v>
      </c>
      <c r="J13" s="264">
        <v>82.87986605274173</v>
      </c>
      <c r="K13" s="263">
        <v>511</v>
      </c>
      <c r="L13" s="264">
        <v>225.21926924941602</v>
      </c>
      <c r="M13" s="263">
        <f t="shared" si="1"/>
        <v>709</v>
      </c>
      <c r="N13" s="264">
        <v>152.21778522049036</v>
      </c>
    </row>
    <row r="14" spans="1:14" ht="12.75">
      <c r="A14" s="41">
        <v>2004</v>
      </c>
      <c r="B14" s="259"/>
      <c r="C14" s="263">
        <v>69</v>
      </c>
      <c r="D14" s="264">
        <v>124.32432432432432</v>
      </c>
      <c r="E14" s="263">
        <v>92</v>
      </c>
      <c r="F14" s="264">
        <v>165.14090827499552</v>
      </c>
      <c r="G14" s="263">
        <f t="shared" si="0"/>
        <v>161</v>
      </c>
      <c r="H14" s="264">
        <v>144.7581370257148</v>
      </c>
      <c r="I14" s="263">
        <v>209</v>
      </c>
      <c r="J14" s="264">
        <v>85.5050525712883</v>
      </c>
      <c r="K14" s="263">
        <v>488</v>
      </c>
      <c r="L14" s="264">
        <v>210.98140942498918</v>
      </c>
      <c r="M14" s="263">
        <f t="shared" si="1"/>
        <v>697</v>
      </c>
      <c r="N14" s="264">
        <v>146.51475657950056</v>
      </c>
    </row>
    <row r="15" spans="1:14" ht="12.75">
      <c r="A15" s="41">
        <v>2005</v>
      </c>
      <c r="B15" s="259"/>
      <c r="C15" s="263">
        <v>62</v>
      </c>
      <c r="D15" s="264">
        <v>107.93871866295265</v>
      </c>
      <c r="E15" s="263">
        <v>102</v>
      </c>
      <c r="F15" s="264">
        <v>177.60752220094028</v>
      </c>
      <c r="G15" s="263">
        <f t="shared" si="0"/>
        <v>164</v>
      </c>
      <c r="H15" s="264">
        <v>142.77008792548096</v>
      </c>
      <c r="I15" s="263">
        <v>162</v>
      </c>
      <c r="J15" s="264">
        <v>65.52602839461231</v>
      </c>
      <c r="K15" s="263">
        <v>401</v>
      </c>
      <c r="L15" s="264">
        <v>171.55814152477112</v>
      </c>
      <c r="M15" s="263">
        <f t="shared" si="1"/>
        <v>563</v>
      </c>
      <c r="N15" s="264">
        <v>117.0551177828139</v>
      </c>
    </row>
    <row r="16" spans="1:14" ht="12.75">
      <c r="A16" s="41">
        <v>2006</v>
      </c>
      <c r="B16" s="259"/>
      <c r="C16" s="263">
        <v>59</v>
      </c>
      <c r="D16" s="264">
        <v>102.94887454196476</v>
      </c>
      <c r="E16" s="263">
        <v>101</v>
      </c>
      <c r="F16" s="264">
        <v>170.81007948587856</v>
      </c>
      <c r="G16" s="263">
        <f t="shared" si="0"/>
        <v>160</v>
      </c>
      <c r="H16" s="264">
        <v>137.398024903392</v>
      </c>
      <c r="I16" s="263">
        <v>188</v>
      </c>
      <c r="J16" s="264">
        <v>75.74841855030421</v>
      </c>
      <c r="K16" s="263">
        <v>472</v>
      </c>
      <c r="L16" s="264">
        <v>196.10287091279238</v>
      </c>
      <c r="M16" s="263">
        <f t="shared" si="1"/>
        <v>660</v>
      </c>
      <c r="N16" s="264">
        <v>135.00521611062246</v>
      </c>
    </row>
    <row r="17" spans="1:14" ht="12.75">
      <c r="A17" s="41">
        <v>2007</v>
      </c>
      <c r="B17" s="259"/>
      <c r="C17" s="263">
        <v>64</v>
      </c>
      <c r="D17" s="264">
        <v>110.00343760742523</v>
      </c>
      <c r="E17" s="263">
        <v>99</v>
      </c>
      <c r="F17" s="264">
        <v>166.80707666385845</v>
      </c>
      <c r="G17" s="263">
        <f t="shared" si="0"/>
        <v>163</v>
      </c>
      <c r="H17" s="264">
        <v>138.68799455458182</v>
      </c>
      <c r="I17" s="263">
        <v>155</v>
      </c>
      <c r="J17" s="264">
        <v>61.42749573970594</v>
      </c>
      <c r="K17" s="263">
        <v>421</v>
      </c>
      <c r="L17" s="264">
        <v>172.73212160997826</v>
      </c>
      <c r="M17" s="263">
        <f t="shared" si="1"/>
        <v>576</v>
      </c>
      <c r="N17" s="264">
        <v>116.11498609039229</v>
      </c>
    </row>
    <row r="18" spans="1:14" ht="12.75">
      <c r="A18" s="188">
        <v>2008</v>
      </c>
      <c r="B18" s="260"/>
      <c r="C18" s="263">
        <v>65</v>
      </c>
      <c r="D18" s="264">
        <v>109.20698924731182</v>
      </c>
      <c r="E18" s="263">
        <v>94</v>
      </c>
      <c r="F18" s="264">
        <v>156.7189063021007</v>
      </c>
      <c r="G18" s="263">
        <f t="shared" si="0"/>
        <v>159</v>
      </c>
      <c r="H18" s="264">
        <v>133.0432599782445</v>
      </c>
      <c r="I18" s="263">
        <v>149</v>
      </c>
      <c r="J18" s="264">
        <v>58.355853209571926</v>
      </c>
      <c r="K18" s="263">
        <v>391</v>
      </c>
      <c r="L18" s="264">
        <v>159.59835095310012</v>
      </c>
      <c r="M18" s="263">
        <f t="shared" si="1"/>
        <v>540</v>
      </c>
      <c r="N18" s="264">
        <v>107.93523885668598</v>
      </c>
    </row>
    <row r="19" spans="1:14" ht="12.75">
      <c r="A19" s="42">
        <v>2009</v>
      </c>
      <c r="B19" s="261" t="s">
        <v>146</v>
      </c>
      <c r="C19" s="149">
        <v>59</v>
      </c>
      <c r="D19" s="43">
        <v>96.42098382088577</v>
      </c>
      <c r="E19" s="149">
        <v>121</v>
      </c>
      <c r="F19" s="43">
        <v>198.98043085018912</v>
      </c>
      <c r="G19" s="149">
        <f>C19+E19</f>
        <v>180</v>
      </c>
      <c r="H19" s="43">
        <v>147.54098360655738</v>
      </c>
      <c r="I19" s="149">
        <v>181</v>
      </c>
      <c r="J19" s="43">
        <v>69.74683056529614</v>
      </c>
      <c r="K19" s="149">
        <v>368</v>
      </c>
      <c r="L19" s="43">
        <v>149.09650757637144</v>
      </c>
      <c r="M19" s="149">
        <f>I19+K19</f>
        <v>549</v>
      </c>
      <c r="N19" s="43">
        <v>108.42731025220706</v>
      </c>
    </row>
    <row r="20" ht="12.75">
      <c r="N20" s="59"/>
    </row>
    <row r="26" ht="12.75">
      <c r="Q26" s="19"/>
    </row>
  </sheetData>
  <sheetProtection/>
  <mergeCells count="9">
    <mergeCell ref="A3:A5"/>
    <mergeCell ref="K4:L4"/>
    <mergeCell ref="M4:N4"/>
    <mergeCell ref="C3:H3"/>
    <mergeCell ref="I3:N3"/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14.140625" style="18" customWidth="1"/>
    <col min="2" max="4" width="9.140625" style="18" customWidth="1"/>
    <col min="5" max="6" width="6.00390625" style="18" customWidth="1"/>
    <col min="7" max="16384" width="9.140625" style="18" customWidth="1"/>
  </cols>
  <sheetData>
    <row r="1" spans="1:14" ht="12.75">
      <c r="A1" s="19" t="s">
        <v>158</v>
      </c>
      <c r="B1" s="19"/>
      <c r="L1" s="19"/>
      <c r="M1" s="19"/>
      <c r="N1" s="111"/>
    </row>
    <row r="2" spans="1:4" ht="15" customHeight="1">
      <c r="A2" s="821" t="s">
        <v>31</v>
      </c>
      <c r="B2" s="822"/>
      <c r="C2" s="265" t="s">
        <v>1</v>
      </c>
      <c r="D2" s="256" t="s">
        <v>2</v>
      </c>
    </row>
    <row r="3" spans="1:9" ht="12.75">
      <c r="A3" s="823" t="s">
        <v>89</v>
      </c>
      <c r="B3" s="266" t="s">
        <v>0</v>
      </c>
      <c r="C3" s="267">
        <v>304</v>
      </c>
      <c r="D3" s="268">
        <v>37.38463103701189</v>
      </c>
      <c r="H3" s="112"/>
      <c r="I3" s="112"/>
    </row>
    <row r="4" spans="1:9" ht="12.75">
      <c r="A4" s="824"/>
      <c r="B4" s="113" t="s">
        <v>6</v>
      </c>
      <c r="C4" s="114">
        <v>107</v>
      </c>
      <c r="D4" s="118">
        <v>24.928019222582193</v>
      </c>
      <c r="H4" s="60"/>
      <c r="I4" s="60"/>
    </row>
    <row r="5" spans="1:9" ht="12.75">
      <c r="A5" s="825"/>
      <c r="B5" s="119" t="s">
        <v>7</v>
      </c>
      <c r="C5" s="120">
        <v>197</v>
      </c>
      <c r="D5" s="121">
        <v>50.21962173341821</v>
      </c>
      <c r="H5" s="60"/>
      <c r="I5" s="60"/>
    </row>
    <row r="6" spans="1:11" ht="12.75">
      <c r="A6" s="823">
        <v>2</v>
      </c>
      <c r="B6" s="266" t="s">
        <v>0</v>
      </c>
      <c r="C6" s="267">
        <v>343</v>
      </c>
      <c r="D6" s="268">
        <v>40.73577871570488</v>
      </c>
      <c r="H6" s="60"/>
      <c r="I6" s="60"/>
      <c r="K6" s="37"/>
    </row>
    <row r="7" spans="1:11" ht="12.75">
      <c r="A7" s="824"/>
      <c r="B7" s="113" t="s">
        <v>6</v>
      </c>
      <c r="C7" s="114">
        <v>127</v>
      </c>
      <c r="D7" s="118">
        <v>30.170719803522033</v>
      </c>
      <c r="H7" s="60"/>
      <c r="I7" s="60"/>
      <c r="K7" s="112"/>
    </row>
    <row r="8" spans="1:12" ht="12.75">
      <c r="A8" s="825"/>
      <c r="B8" s="119" t="s">
        <v>7</v>
      </c>
      <c r="C8" s="120">
        <v>216</v>
      </c>
      <c r="D8" s="121">
        <v>51.21242029487149</v>
      </c>
      <c r="H8" s="60"/>
      <c r="I8" s="60"/>
      <c r="L8" s="112"/>
    </row>
    <row r="9" spans="1:12" ht="12.75">
      <c r="A9" s="823">
        <v>3</v>
      </c>
      <c r="B9" s="266" t="s">
        <v>0</v>
      </c>
      <c r="C9" s="267">
        <v>542</v>
      </c>
      <c r="D9" s="268">
        <v>63.52488535574288</v>
      </c>
      <c r="H9" s="112"/>
      <c r="I9" s="60"/>
      <c r="L9" s="112"/>
    </row>
    <row r="10" spans="1:12" ht="12.75">
      <c r="A10" s="824"/>
      <c r="B10" s="113" t="s">
        <v>6</v>
      </c>
      <c r="C10" s="114">
        <v>211</v>
      </c>
      <c r="D10" s="118">
        <v>49.27673737247159</v>
      </c>
      <c r="H10" s="60"/>
      <c r="I10" s="60"/>
      <c r="L10" s="112"/>
    </row>
    <row r="11" spans="1:12" ht="12.75">
      <c r="A11" s="825"/>
      <c r="B11" s="119" t="s">
        <v>7</v>
      </c>
      <c r="C11" s="120">
        <v>331</v>
      </c>
      <c r="D11" s="121">
        <v>78.07291312920805</v>
      </c>
      <c r="H11" s="60"/>
      <c r="I11" s="60"/>
      <c r="L11" s="112"/>
    </row>
    <row r="12" spans="1:12" ht="12.75">
      <c r="A12" s="823">
        <v>4</v>
      </c>
      <c r="B12" s="266" t="s">
        <v>0</v>
      </c>
      <c r="C12" s="267">
        <v>668</v>
      </c>
      <c r="D12" s="268">
        <v>78.92120538451861</v>
      </c>
      <c r="H12" s="60"/>
      <c r="I12" s="60"/>
      <c r="L12" s="112"/>
    </row>
    <row r="13" spans="1:12" ht="12.75">
      <c r="A13" s="824"/>
      <c r="B13" s="113" t="s">
        <v>6</v>
      </c>
      <c r="C13" s="114">
        <v>229</v>
      </c>
      <c r="D13" s="118">
        <v>54.13402553528584</v>
      </c>
      <c r="H13" s="60"/>
      <c r="I13" s="60"/>
      <c r="L13" s="112"/>
    </row>
    <row r="14" spans="1:12" ht="12.75">
      <c r="A14" s="825"/>
      <c r="B14" s="119" t="s">
        <v>7</v>
      </c>
      <c r="C14" s="120">
        <v>439</v>
      </c>
      <c r="D14" s="121">
        <v>103.54416365748361</v>
      </c>
      <c r="H14" s="60"/>
      <c r="I14" s="60"/>
      <c r="L14" s="112"/>
    </row>
    <row r="15" spans="1:12" ht="12.75" customHeight="1">
      <c r="A15" s="823" t="s">
        <v>88</v>
      </c>
      <c r="B15" s="266" t="s">
        <v>0</v>
      </c>
      <c r="C15" s="267">
        <v>673</v>
      </c>
      <c r="D15" s="268">
        <v>80.6842812464021</v>
      </c>
      <c r="H15" s="112"/>
      <c r="I15" s="60"/>
      <c r="L15" s="112"/>
    </row>
    <row r="16" spans="1:12" ht="12.75">
      <c r="A16" s="824"/>
      <c r="B16" s="113" t="s">
        <v>6</v>
      </c>
      <c r="C16" s="114">
        <v>269</v>
      </c>
      <c r="D16" s="118">
        <v>67.47723363098372</v>
      </c>
      <c r="H16" s="112"/>
      <c r="I16" s="60"/>
      <c r="L16" s="112"/>
    </row>
    <row r="17" spans="1:12" ht="12.75">
      <c r="A17" s="825"/>
      <c r="B17" s="119" t="s">
        <v>7</v>
      </c>
      <c r="C17" s="120">
        <v>404</v>
      </c>
      <c r="D17" s="121">
        <v>93.41979408128945</v>
      </c>
      <c r="H17" s="112"/>
      <c r="I17" s="60"/>
      <c r="L17" s="112"/>
    </row>
    <row r="18" spans="1:9" ht="12.75">
      <c r="A18" s="115"/>
      <c r="B18" s="116"/>
      <c r="C18" s="117"/>
      <c r="D18" s="111"/>
      <c r="H18" s="112"/>
      <c r="I18" s="60"/>
    </row>
    <row r="19" spans="1:9" ht="12.75">
      <c r="A19" s="19"/>
      <c r="H19" s="112"/>
      <c r="I19" s="60"/>
    </row>
  </sheetData>
  <sheetProtection/>
  <mergeCells count="6">
    <mergeCell ref="A2:B2"/>
    <mergeCell ref="A12:A14"/>
    <mergeCell ref="A15:A17"/>
    <mergeCell ref="A3:A5"/>
    <mergeCell ref="A6:A8"/>
    <mergeCell ref="A9:A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5457"/>
  <sheetViews>
    <sheetView zoomScalePageLayoutView="0" workbookViewId="0" topLeftCell="A37">
      <selection activeCell="N65" sqref="N65"/>
    </sheetView>
  </sheetViews>
  <sheetFormatPr defaultColWidth="9.140625" defaultRowHeight="12.75"/>
  <cols>
    <col min="1" max="1" width="5.28125" style="18" customWidth="1"/>
    <col min="2" max="2" width="20.28125" style="18" customWidth="1"/>
    <col min="3" max="16384" width="9.140625" style="18" customWidth="1"/>
  </cols>
  <sheetData>
    <row r="1" ht="12.75">
      <c r="A1" s="19" t="s">
        <v>159</v>
      </c>
    </row>
    <row r="3" spans="1:9" ht="12.75">
      <c r="A3" s="137"/>
      <c r="B3" s="826" t="s">
        <v>32</v>
      </c>
      <c r="C3" s="828" t="s">
        <v>6</v>
      </c>
      <c r="D3" s="829"/>
      <c r="E3" s="829" t="s">
        <v>7</v>
      </c>
      <c r="F3" s="829"/>
      <c r="G3" s="829" t="s">
        <v>0</v>
      </c>
      <c r="H3" s="829"/>
      <c r="I3" s="136" t="s">
        <v>68</v>
      </c>
    </row>
    <row r="4" spans="1:9" ht="12.75">
      <c r="A4" s="138"/>
      <c r="B4" s="827"/>
      <c r="C4" s="273" t="s">
        <v>1</v>
      </c>
      <c r="D4" s="274" t="s">
        <v>2</v>
      </c>
      <c r="E4" s="122" t="s">
        <v>1</v>
      </c>
      <c r="F4" s="122" t="s">
        <v>2</v>
      </c>
      <c r="G4" s="122" t="s">
        <v>1</v>
      </c>
      <c r="H4" s="122" t="s">
        <v>2</v>
      </c>
      <c r="I4" s="130" t="s">
        <v>69</v>
      </c>
    </row>
    <row r="5" spans="1:9" ht="12.75" customHeight="1">
      <c r="A5" s="832" t="s">
        <v>91</v>
      </c>
      <c r="B5" s="270" t="s">
        <v>33</v>
      </c>
      <c r="C5" s="161">
        <v>48</v>
      </c>
      <c r="D5" s="268">
        <v>73.05196699408627</v>
      </c>
      <c r="E5" s="161">
        <v>87</v>
      </c>
      <c r="F5" s="268">
        <v>121.7494204460786</v>
      </c>
      <c r="G5" s="161">
        <f>C5+E5</f>
        <v>135</v>
      </c>
      <c r="H5" s="268">
        <v>96.74043562945667</v>
      </c>
      <c r="I5" s="40">
        <f>F5/D5</f>
        <v>1.6666138566253048</v>
      </c>
    </row>
    <row r="6" spans="1:9" ht="12.75">
      <c r="A6" s="833"/>
      <c r="B6" s="271" t="s">
        <v>34</v>
      </c>
      <c r="C6" s="275">
        <v>112</v>
      </c>
      <c r="D6" s="118">
        <v>42.70103607917588</v>
      </c>
      <c r="E6" s="275">
        <v>160</v>
      </c>
      <c r="F6" s="118">
        <v>59.92733167410329</v>
      </c>
      <c r="G6" s="275">
        <f>C6+E6</f>
        <v>272</v>
      </c>
      <c r="H6" s="118">
        <v>51.1484595655353</v>
      </c>
      <c r="I6" s="40">
        <f aca="true" t="shared" si="0" ref="I6:I25">F6/D6</f>
        <v>1.4034163377906468</v>
      </c>
    </row>
    <row r="7" spans="1:9" ht="12.75">
      <c r="A7" s="833"/>
      <c r="B7" s="271" t="s">
        <v>35</v>
      </c>
      <c r="C7" s="275">
        <v>65</v>
      </c>
      <c r="D7" s="118">
        <v>27.482521415227666</v>
      </c>
      <c r="E7" s="275">
        <v>72</v>
      </c>
      <c r="F7" s="118">
        <v>31.75839327199964</v>
      </c>
      <c r="G7" s="275">
        <f aca="true" t="shared" si="1" ref="G7:G18">C7+E7</f>
        <v>137</v>
      </c>
      <c r="H7" s="118">
        <v>29.341106731685052</v>
      </c>
      <c r="I7" s="40">
        <f t="shared" si="0"/>
        <v>1.1555851369009678</v>
      </c>
    </row>
    <row r="8" spans="1:9" ht="12.75">
      <c r="A8" s="833"/>
      <c r="B8" s="271" t="s">
        <v>36</v>
      </c>
      <c r="C8" s="275">
        <v>64</v>
      </c>
      <c r="D8" s="118">
        <v>27.567077076895966</v>
      </c>
      <c r="E8" s="275">
        <v>78</v>
      </c>
      <c r="F8" s="118">
        <v>31.266858382233348</v>
      </c>
      <c r="G8" s="275">
        <f t="shared" si="1"/>
        <v>142</v>
      </c>
      <c r="H8" s="118">
        <v>29.373718208194788</v>
      </c>
      <c r="I8" s="40">
        <f t="shared" si="0"/>
        <v>1.1342101411410852</v>
      </c>
    </row>
    <row r="9" spans="1:9" ht="12.75">
      <c r="A9" s="833"/>
      <c r="B9" s="271" t="s">
        <v>37</v>
      </c>
      <c r="C9" s="275">
        <v>104</v>
      </c>
      <c r="D9" s="118">
        <v>61.15510562817459</v>
      </c>
      <c r="E9" s="275">
        <v>161</v>
      </c>
      <c r="F9" s="118">
        <v>94.06715526416805</v>
      </c>
      <c r="G9" s="275">
        <f t="shared" si="1"/>
        <v>265</v>
      </c>
      <c r="H9" s="118">
        <v>77.61442172135159</v>
      </c>
      <c r="I9" s="40">
        <f t="shared" si="0"/>
        <v>1.5381733756801925</v>
      </c>
    </row>
    <row r="10" spans="1:9" ht="12.75">
      <c r="A10" s="833"/>
      <c r="B10" s="271" t="s">
        <v>38</v>
      </c>
      <c r="C10" s="275">
        <v>34</v>
      </c>
      <c r="D10" s="118">
        <v>75.09205136591432</v>
      </c>
      <c r="E10" s="275">
        <v>39</v>
      </c>
      <c r="F10" s="118">
        <v>82.99375912496205</v>
      </c>
      <c r="G10" s="275">
        <f t="shared" si="1"/>
        <v>73</v>
      </c>
      <c r="H10" s="118">
        <v>78.26718426185296</v>
      </c>
      <c r="I10" s="40">
        <f t="shared" si="0"/>
        <v>1.105226952990586</v>
      </c>
    </row>
    <row r="11" spans="1:9" ht="12.75">
      <c r="A11" s="833"/>
      <c r="B11" s="271" t="s">
        <v>39</v>
      </c>
      <c r="C11" s="275">
        <v>60</v>
      </c>
      <c r="D11" s="118">
        <v>62.554705296399895</v>
      </c>
      <c r="E11" s="275">
        <v>73</v>
      </c>
      <c r="F11" s="118">
        <v>78.02738928731407</v>
      </c>
      <c r="G11" s="275">
        <f t="shared" si="1"/>
        <v>133</v>
      </c>
      <c r="H11" s="118">
        <v>69.82062346275062</v>
      </c>
      <c r="I11" s="40">
        <f t="shared" si="0"/>
        <v>1.2473464452849823</v>
      </c>
    </row>
    <row r="12" spans="1:9" ht="12.75">
      <c r="A12" s="833"/>
      <c r="B12" s="271" t="s">
        <v>40</v>
      </c>
      <c r="C12" s="275">
        <v>12</v>
      </c>
      <c r="D12" s="118">
        <v>56.88069508749927</v>
      </c>
      <c r="E12" s="275">
        <v>25</v>
      </c>
      <c r="F12" s="118">
        <v>120.69118595369403</v>
      </c>
      <c r="G12" s="275">
        <f t="shared" si="1"/>
        <v>37</v>
      </c>
      <c r="H12" s="118">
        <v>89.11710143597125</v>
      </c>
      <c r="I12" s="40">
        <f t="shared" si="0"/>
        <v>2.121830363852541</v>
      </c>
    </row>
    <row r="13" spans="1:9" ht="12.75">
      <c r="A13" s="833"/>
      <c r="B13" s="271" t="s">
        <v>41</v>
      </c>
      <c r="C13" s="275">
        <v>21</v>
      </c>
      <c r="D13" s="118">
        <v>31.595706309487117</v>
      </c>
      <c r="E13" s="275">
        <v>32</v>
      </c>
      <c r="F13" s="118">
        <v>41.430740746676165</v>
      </c>
      <c r="G13" s="275">
        <f t="shared" si="1"/>
        <v>53</v>
      </c>
      <c r="H13" s="118">
        <v>36.764263197061624</v>
      </c>
      <c r="I13" s="40">
        <f t="shared" si="0"/>
        <v>1.3112775622374968</v>
      </c>
    </row>
    <row r="14" spans="1:9" ht="12.75">
      <c r="A14" s="833"/>
      <c r="B14" s="271" t="s">
        <v>42</v>
      </c>
      <c r="C14" s="275">
        <v>31</v>
      </c>
      <c r="D14" s="118">
        <v>66.01973687576748</v>
      </c>
      <c r="E14" s="275">
        <v>47</v>
      </c>
      <c r="F14" s="118">
        <v>92.01377283270554</v>
      </c>
      <c r="G14" s="275">
        <f t="shared" si="1"/>
        <v>78</v>
      </c>
      <c r="H14" s="118">
        <v>78.84665487105916</v>
      </c>
      <c r="I14" s="40">
        <f t="shared" si="0"/>
        <v>1.3937312868400595</v>
      </c>
    </row>
    <row r="15" spans="1:9" ht="12.75">
      <c r="A15" s="833"/>
      <c r="B15" s="271" t="s">
        <v>43</v>
      </c>
      <c r="C15" s="275">
        <v>33</v>
      </c>
      <c r="D15" s="118">
        <v>41.317761986799376</v>
      </c>
      <c r="E15" s="275">
        <v>32</v>
      </c>
      <c r="F15" s="118">
        <v>38.640903804885895</v>
      </c>
      <c r="G15" s="275">
        <f t="shared" si="1"/>
        <v>65</v>
      </c>
      <c r="H15" s="118">
        <v>39.88872595678234</v>
      </c>
      <c r="I15" s="40">
        <f t="shared" si="0"/>
        <v>0.9352128950554314</v>
      </c>
    </row>
    <row r="16" spans="1:9" ht="12.75">
      <c r="A16" s="833"/>
      <c r="B16" s="271" t="s">
        <v>44</v>
      </c>
      <c r="C16" s="275">
        <v>12</v>
      </c>
      <c r="D16" s="118">
        <v>40.53457028210368</v>
      </c>
      <c r="E16" s="275">
        <v>32</v>
      </c>
      <c r="F16" s="118">
        <v>110.42995843918243</v>
      </c>
      <c r="G16" s="275">
        <f t="shared" si="1"/>
        <v>44</v>
      </c>
      <c r="H16" s="118">
        <v>75.5436415665006</v>
      </c>
      <c r="I16" s="40">
        <f t="shared" si="0"/>
        <v>2.724340178534916</v>
      </c>
    </row>
    <row r="17" spans="1:9" ht="12.75">
      <c r="A17" s="833"/>
      <c r="B17" s="271" t="s">
        <v>108</v>
      </c>
      <c r="C17" s="275">
        <v>53</v>
      </c>
      <c r="D17" s="118">
        <v>35.643300894680934</v>
      </c>
      <c r="E17" s="275">
        <v>132</v>
      </c>
      <c r="F17" s="118">
        <v>87.15719116229833</v>
      </c>
      <c r="G17" s="275">
        <f t="shared" si="1"/>
        <v>185</v>
      </c>
      <c r="H17" s="118">
        <v>61.96147001909965</v>
      </c>
      <c r="I17" s="40">
        <f t="shared" si="0"/>
        <v>2.445261493031495</v>
      </c>
    </row>
    <row r="18" spans="1:9" ht="12.75">
      <c r="A18" s="834"/>
      <c r="B18" s="271" t="s">
        <v>45</v>
      </c>
      <c r="C18" s="275">
        <v>29</v>
      </c>
      <c r="D18" s="118">
        <v>44.3088317935931</v>
      </c>
      <c r="E18" s="275">
        <v>96</v>
      </c>
      <c r="F18" s="118">
        <v>131.38544533808908</v>
      </c>
      <c r="G18" s="275">
        <f t="shared" si="1"/>
        <v>125</v>
      </c>
      <c r="H18" s="118">
        <v>87.88326784160381</v>
      </c>
      <c r="I18" s="40">
        <f t="shared" si="0"/>
        <v>2.965220251125803</v>
      </c>
    </row>
    <row r="19" spans="1:9" ht="12.75">
      <c r="A19" s="134"/>
      <c r="B19" s="272" t="s">
        <v>46</v>
      </c>
      <c r="C19" s="164">
        <v>9</v>
      </c>
      <c r="D19" s="121">
        <v>60.25680680647782</v>
      </c>
      <c r="E19" s="164">
        <v>32</v>
      </c>
      <c r="F19" s="121">
        <v>186.97624240976862</v>
      </c>
      <c r="G19" s="164">
        <f aca="true" t="shared" si="2" ref="G19:G26">C19+E19</f>
        <v>41</v>
      </c>
      <c r="H19" s="121">
        <v>123.88019155362848</v>
      </c>
      <c r="I19" s="276">
        <f t="shared" si="0"/>
        <v>3.1029895595076242</v>
      </c>
    </row>
    <row r="20" spans="1:9" ht="12.75" customHeight="1">
      <c r="A20" s="832" t="s">
        <v>92</v>
      </c>
      <c r="B20" s="277" t="s">
        <v>47</v>
      </c>
      <c r="C20" s="161">
        <v>40</v>
      </c>
      <c r="D20" s="268">
        <v>62.52952683615989</v>
      </c>
      <c r="E20" s="161">
        <v>78</v>
      </c>
      <c r="F20" s="268">
        <v>119.50634096712012</v>
      </c>
      <c r="G20" s="161">
        <f t="shared" si="2"/>
        <v>118</v>
      </c>
      <c r="H20" s="268">
        <v>91.40172911724103</v>
      </c>
      <c r="I20" s="40">
        <f t="shared" si="0"/>
        <v>1.9111985491310546</v>
      </c>
    </row>
    <row r="21" spans="1:9" ht="12.75">
      <c r="A21" s="833"/>
      <c r="B21" s="278" t="s">
        <v>48</v>
      </c>
      <c r="C21" s="275">
        <v>12</v>
      </c>
      <c r="D21" s="118">
        <v>80.66535157269388</v>
      </c>
      <c r="E21" s="275">
        <v>20</v>
      </c>
      <c r="F21" s="118">
        <v>111.1529541678825</v>
      </c>
      <c r="G21" s="275">
        <f t="shared" si="2"/>
        <v>32</v>
      </c>
      <c r="H21" s="118">
        <v>95.68331946169067</v>
      </c>
      <c r="I21" s="40">
        <f t="shared" si="0"/>
        <v>1.3779516483940921</v>
      </c>
    </row>
    <row r="22" spans="1:9" ht="12.75">
      <c r="A22" s="833"/>
      <c r="B22" s="278" t="s">
        <v>49</v>
      </c>
      <c r="C22" s="275">
        <v>101</v>
      </c>
      <c r="D22" s="118">
        <v>39.267722831311154</v>
      </c>
      <c r="E22" s="275">
        <v>223</v>
      </c>
      <c r="F22" s="118">
        <v>93.65597642087863</v>
      </c>
      <c r="G22" s="275">
        <f t="shared" si="2"/>
        <v>324</v>
      </c>
      <c r="H22" s="118">
        <v>66.19378993071703</v>
      </c>
      <c r="I22" s="40">
        <f t="shared" si="0"/>
        <v>2.385062582396542</v>
      </c>
    </row>
    <row r="23" spans="1:9" ht="12.75">
      <c r="A23" s="833"/>
      <c r="B23" s="278" t="s">
        <v>50</v>
      </c>
      <c r="C23" s="275">
        <v>15</v>
      </c>
      <c r="D23" s="118">
        <v>63.10871290427545</v>
      </c>
      <c r="E23" s="275">
        <v>24</v>
      </c>
      <c r="F23" s="118">
        <v>118.32865761782077</v>
      </c>
      <c r="G23" s="275">
        <f t="shared" si="2"/>
        <v>39</v>
      </c>
      <c r="H23" s="118">
        <v>89.47208066755006</v>
      </c>
      <c r="I23" s="40">
        <f t="shared" si="0"/>
        <v>1.8749971623934722</v>
      </c>
    </row>
    <row r="24" spans="1:9" ht="12.75">
      <c r="A24" s="833"/>
      <c r="B24" s="278" t="s">
        <v>51</v>
      </c>
      <c r="C24" s="275">
        <v>61</v>
      </c>
      <c r="D24" s="118">
        <v>66.1425594784356</v>
      </c>
      <c r="E24" s="275">
        <v>102</v>
      </c>
      <c r="F24" s="118">
        <v>113.51693185113865</v>
      </c>
      <c r="G24" s="275">
        <f t="shared" si="2"/>
        <v>163</v>
      </c>
      <c r="H24" s="118">
        <v>89.77771197389907</v>
      </c>
      <c r="I24" s="40">
        <f t="shared" si="0"/>
        <v>1.7162464341608745</v>
      </c>
    </row>
    <row r="25" spans="1:9" ht="12.75">
      <c r="A25" s="835"/>
      <c r="B25" s="279" t="s">
        <v>52</v>
      </c>
      <c r="C25" s="164">
        <v>29</v>
      </c>
      <c r="D25" s="121">
        <v>54.501370475143304</v>
      </c>
      <c r="E25" s="164">
        <v>43</v>
      </c>
      <c r="F25" s="121">
        <v>89.6592626803176</v>
      </c>
      <c r="G25" s="164">
        <f t="shared" si="2"/>
        <v>72</v>
      </c>
      <c r="H25" s="121">
        <v>71.27091788407704</v>
      </c>
      <c r="I25" s="276">
        <f t="shared" si="0"/>
        <v>1.6450827180797025</v>
      </c>
    </row>
    <row r="26" spans="1:9" ht="12.75">
      <c r="A26" s="269"/>
      <c r="B26" s="280" t="s">
        <v>99</v>
      </c>
      <c r="C26" s="131">
        <v>2</v>
      </c>
      <c r="D26" s="132" t="s">
        <v>100</v>
      </c>
      <c r="E26" s="131">
        <v>4</v>
      </c>
      <c r="F26" s="132" t="s">
        <v>100</v>
      </c>
      <c r="G26" s="131">
        <f t="shared" si="2"/>
        <v>6</v>
      </c>
      <c r="H26" s="132" t="s">
        <v>100</v>
      </c>
      <c r="I26" s="133"/>
    </row>
    <row r="27" ht="12.75">
      <c r="A27" s="19"/>
    </row>
    <row r="29" ht="12.75">
      <c r="A29" s="123" t="s">
        <v>160</v>
      </c>
    </row>
    <row r="31" spans="1:9" ht="12.75">
      <c r="A31" s="137"/>
      <c r="B31" s="826" t="s">
        <v>32</v>
      </c>
      <c r="C31" s="828" t="s">
        <v>6</v>
      </c>
      <c r="D31" s="829"/>
      <c r="E31" s="829" t="s">
        <v>7</v>
      </c>
      <c r="F31" s="829"/>
      <c r="G31" s="829" t="s">
        <v>0</v>
      </c>
      <c r="H31" s="829"/>
      <c r="I31" s="136" t="s">
        <v>68</v>
      </c>
    </row>
    <row r="32" spans="1:9" ht="12.75">
      <c r="A32" s="138"/>
      <c r="B32" s="827"/>
      <c r="C32" s="273" t="s">
        <v>1</v>
      </c>
      <c r="D32" s="274" t="s">
        <v>2</v>
      </c>
      <c r="E32" s="122" t="s">
        <v>1</v>
      </c>
      <c r="F32" s="122" t="s">
        <v>2</v>
      </c>
      <c r="G32" s="122" t="s">
        <v>1</v>
      </c>
      <c r="H32" s="122" t="s">
        <v>2</v>
      </c>
      <c r="I32" s="130" t="s">
        <v>69</v>
      </c>
    </row>
    <row r="33" spans="1:13" ht="12.75" customHeight="1">
      <c r="A33" s="832" t="s">
        <v>91</v>
      </c>
      <c r="B33" s="270" t="s">
        <v>33</v>
      </c>
      <c r="C33" s="161">
        <v>115</v>
      </c>
      <c r="D33" s="268">
        <v>57.636458894520224</v>
      </c>
      <c r="E33" s="161">
        <v>232</v>
      </c>
      <c r="F33" s="268">
        <v>113.92709695084785</v>
      </c>
      <c r="G33" s="161">
        <f>C33+E33</f>
        <v>347</v>
      </c>
      <c r="H33" s="268">
        <v>85.45713286458682</v>
      </c>
      <c r="I33" s="40">
        <f>F33/D33</f>
        <v>1.9766498347746249</v>
      </c>
      <c r="K33" s="45"/>
      <c r="L33" s="124"/>
      <c r="M33" s="124"/>
    </row>
    <row r="34" spans="1:13" ht="12.75">
      <c r="A34" s="833"/>
      <c r="B34" s="271" t="s">
        <v>34</v>
      </c>
      <c r="C34" s="275">
        <v>343</v>
      </c>
      <c r="D34" s="118">
        <v>43.95465112931665</v>
      </c>
      <c r="E34" s="275">
        <v>546</v>
      </c>
      <c r="F34" s="118">
        <v>68.08969732355928</v>
      </c>
      <c r="G34" s="275">
        <f>C34+E34</f>
        <v>889</v>
      </c>
      <c r="H34" s="118">
        <v>55.9715290580089</v>
      </c>
      <c r="I34" s="40">
        <f aca="true" t="shared" si="3" ref="I34:I53">F34/D34</f>
        <v>1.549089699818938</v>
      </c>
      <c r="K34" s="45"/>
      <c r="L34" s="124"/>
      <c r="M34" s="124"/>
    </row>
    <row r="35" spans="1:13" ht="12.75">
      <c r="A35" s="833"/>
      <c r="B35" s="271" t="s">
        <v>35</v>
      </c>
      <c r="C35" s="275">
        <v>221</v>
      </c>
      <c r="D35" s="118">
        <v>31.382483482034978</v>
      </c>
      <c r="E35" s="275">
        <v>221</v>
      </c>
      <c r="F35" s="118">
        <v>32.20106958813375</v>
      </c>
      <c r="G35" s="275">
        <f aca="true" t="shared" si="4" ref="G35:G54">C35+E35</f>
        <v>442</v>
      </c>
      <c r="H35" s="118">
        <v>31.530244463974384</v>
      </c>
      <c r="I35" s="40">
        <f t="shared" si="3"/>
        <v>1.0260841722920806</v>
      </c>
      <c r="K35" s="45"/>
      <c r="L35" s="124"/>
      <c r="M35" s="124"/>
    </row>
    <row r="36" spans="1:13" ht="12.75">
      <c r="A36" s="833"/>
      <c r="B36" s="271" t="s">
        <v>36</v>
      </c>
      <c r="C36" s="275">
        <v>199</v>
      </c>
      <c r="D36" s="118">
        <v>29.212613088970325</v>
      </c>
      <c r="E36" s="275">
        <v>304</v>
      </c>
      <c r="F36" s="118">
        <v>41.85361735672032</v>
      </c>
      <c r="G36" s="275">
        <f t="shared" si="4"/>
        <v>503</v>
      </c>
      <c r="H36" s="118">
        <v>35.47139536770598</v>
      </c>
      <c r="I36" s="40">
        <f t="shared" si="3"/>
        <v>1.4327241876394414</v>
      </c>
      <c r="K36" s="45"/>
      <c r="L36" s="124"/>
      <c r="M36" s="124"/>
    </row>
    <row r="37" spans="1:13" ht="12.75">
      <c r="A37" s="833"/>
      <c r="B37" s="271" t="s">
        <v>37</v>
      </c>
      <c r="C37" s="275">
        <v>305</v>
      </c>
      <c r="D37" s="118">
        <v>61.248401872513206</v>
      </c>
      <c r="E37" s="275">
        <v>478</v>
      </c>
      <c r="F37" s="118">
        <v>91.97339468772134</v>
      </c>
      <c r="G37" s="275">
        <f t="shared" si="4"/>
        <v>783</v>
      </c>
      <c r="H37" s="118">
        <v>76.88189784236975</v>
      </c>
      <c r="I37" s="40">
        <f t="shared" si="3"/>
        <v>1.501645624634604</v>
      </c>
      <c r="K37" s="45"/>
      <c r="L37" s="124"/>
      <c r="M37" s="124"/>
    </row>
    <row r="38" spans="1:13" ht="12.75">
      <c r="A38" s="833"/>
      <c r="B38" s="271" t="s">
        <v>38</v>
      </c>
      <c r="C38" s="275">
        <v>84</v>
      </c>
      <c r="D38" s="118">
        <v>63.007625523942316</v>
      </c>
      <c r="E38" s="275">
        <v>115</v>
      </c>
      <c r="F38" s="118">
        <v>80.74451358271254</v>
      </c>
      <c r="G38" s="275">
        <f t="shared" si="4"/>
        <v>199</v>
      </c>
      <c r="H38" s="118">
        <v>71.17979966298277</v>
      </c>
      <c r="I38" s="40">
        <f t="shared" si="3"/>
        <v>1.28150383245327</v>
      </c>
      <c r="K38" s="45"/>
      <c r="L38" s="124"/>
      <c r="M38" s="124"/>
    </row>
    <row r="39" spans="1:13" ht="12.75">
      <c r="A39" s="833"/>
      <c r="B39" s="271" t="s">
        <v>39</v>
      </c>
      <c r="C39" s="275">
        <v>176</v>
      </c>
      <c r="D39" s="118">
        <v>61.973919374312416</v>
      </c>
      <c r="E39" s="275">
        <v>231</v>
      </c>
      <c r="F39" s="118">
        <v>80.97121632829447</v>
      </c>
      <c r="G39" s="275">
        <f t="shared" si="4"/>
        <v>407</v>
      </c>
      <c r="H39" s="118">
        <v>71.24001674811409</v>
      </c>
      <c r="I39" s="40">
        <f t="shared" si="3"/>
        <v>1.3065369617700224</v>
      </c>
      <c r="K39" s="45"/>
      <c r="L39" s="124"/>
      <c r="M39" s="124"/>
    </row>
    <row r="40" spans="1:13" ht="12.75">
      <c r="A40" s="833"/>
      <c r="B40" s="271" t="s">
        <v>40</v>
      </c>
      <c r="C40" s="275">
        <v>31</v>
      </c>
      <c r="D40" s="118">
        <v>50.912955861353225</v>
      </c>
      <c r="E40" s="275">
        <v>59</v>
      </c>
      <c r="F40" s="118">
        <v>97.83932266576679</v>
      </c>
      <c r="G40" s="275">
        <f t="shared" si="4"/>
        <v>90</v>
      </c>
      <c r="H40" s="118">
        <v>74.96757267425873</v>
      </c>
      <c r="I40" s="40">
        <f t="shared" si="3"/>
        <v>1.9216979452578633</v>
      </c>
      <c r="K40" s="45"/>
      <c r="L40" s="124"/>
      <c r="M40" s="124"/>
    </row>
    <row r="41" spans="1:13" ht="12.75">
      <c r="A41" s="833"/>
      <c r="B41" s="271" t="s">
        <v>41</v>
      </c>
      <c r="C41" s="275">
        <v>77</v>
      </c>
      <c r="D41" s="118">
        <v>39.56753435786567</v>
      </c>
      <c r="E41" s="275">
        <v>110</v>
      </c>
      <c r="F41" s="118">
        <v>49.316297793222404</v>
      </c>
      <c r="G41" s="275">
        <f t="shared" si="4"/>
        <v>187</v>
      </c>
      <c r="H41" s="118">
        <v>44.49321618697703</v>
      </c>
      <c r="I41" s="40">
        <f t="shared" si="3"/>
        <v>1.246382889244115</v>
      </c>
      <c r="K41" s="45"/>
      <c r="L41" s="124"/>
      <c r="M41" s="124"/>
    </row>
    <row r="42" spans="1:13" ht="12.75">
      <c r="A42" s="833"/>
      <c r="B42" s="271" t="s">
        <v>42</v>
      </c>
      <c r="C42" s="275">
        <v>74</v>
      </c>
      <c r="D42" s="118">
        <v>50.0772528404651</v>
      </c>
      <c r="E42" s="275">
        <v>164</v>
      </c>
      <c r="F42" s="118">
        <v>105.93627241968225</v>
      </c>
      <c r="G42" s="275">
        <f t="shared" si="4"/>
        <v>238</v>
      </c>
      <c r="H42" s="118">
        <v>77.89400513799596</v>
      </c>
      <c r="I42" s="40">
        <f t="shared" si="3"/>
        <v>2.115456947232538</v>
      </c>
      <c r="K42" s="45"/>
      <c r="L42" s="124"/>
      <c r="M42" s="124"/>
    </row>
    <row r="43" spans="1:13" ht="12.75">
      <c r="A43" s="833"/>
      <c r="B43" s="271" t="s">
        <v>43</v>
      </c>
      <c r="C43" s="275">
        <v>91</v>
      </c>
      <c r="D43" s="118">
        <v>38.70944323228244</v>
      </c>
      <c r="E43" s="275">
        <v>145</v>
      </c>
      <c r="F43" s="118">
        <v>57.17630799465175</v>
      </c>
      <c r="G43" s="275">
        <f t="shared" si="4"/>
        <v>236</v>
      </c>
      <c r="H43" s="118">
        <v>47.98371403078706</v>
      </c>
      <c r="I43" s="40">
        <f t="shared" si="3"/>
        <v>1.477063559182596</v>
      </c>
      <c r="K43" s="45"/>
      <c r="L43" s="124"/>
      <c r="M43" s="124"/>
    </row>
    <row r="44" spans="1:13" ht="12.75">
      <c r="A44" s="833"/>
      <c r="B44" s="271" t="s">
        <v>44</v>
      </c>
      <c r="C44" s="275">
        <v>42</v>
      </c>
      <c r="D44" s="118">
        <v>50.23890377440045</v>
      </c>
      <c r="E44" s="275">
        <v>84</v>
      </c>
      <c r="F44" s="118">
        <v>98.05534918269704</v>
      </c>
      <c r="G44" s="275">
        <f t="shared" si="4"/>
        <v>126</v>
      </c>
      <c r="H44" s="118">
        <v>74.01475343834196</v>
      </c>
      <c r="I44" s="40">
        <f t="shared" si="3"/>
        <v>1.951781225621841</v>
      </c>
      <c r="K44" s="45"/>
      <c r="L44" s="124"/>
      <c r="M44" s="124"/>
    </row>
    <row r="45" spans="1:13" ht="12.75">
      <c r="A45" s="833"/>
      <c r="B45" s="271" t="s">
        <v>108</v>
      </c>
      <c r="C45" s="275">
        <v>158</v>
      </c>
      <c r="D45" s="118">
        <v>35.533846843901536</v>
      </c>
      <c r="E45" s="275">
        <v>381</v>
      </c>
      <c r="F45" s="118">
        <v>85.36150966912558</v>
      </c>
      <c r="G45" s="275">
        <f t="shared" si="4"/>
        <v>539</v>
      </c>
      <c r="H45" s="118">
        <v>60.99170924721969</v>
      </c>
      <c r="I45" s="40">
        <f t="shared" si="3"/>
        <v>2.4022591768382</v>
      </c>
      <c r="K45" s="45"/>
      <c r="L45" s="124"/>
      <c r="M45" s="124"/>
    </row>
    <row r="46" spans="1:13" ht="12.75">
      <c r="A46" s="834"/>
      <c r="B46" s="271" t="s">
        <v>45</v>
      </c>
      <c r="C46" s="275">
        <v>100</v>
      </c>
      <c r="D46" s="118">
        <v>51.14286198120372</v>
      </c>
      <c r="E46" s="275">
        <v>249</v>
      </c>
      <c r="F46" s="118">
        <v>113.84125135023996</v>
      </c>
      <c r="G46" s="275">
        <f t="shared" si="4"/>
        <v>349</v>
      </c>
      <c r="H46" s="118">
        <v>82.8163888111511</v>
      </c>
      <c r="I46" s="40">
        <f t="shared" si="3"/>
        <v>2.225946044867013</v>
      </c>
      <c r="K46" s="45"/>
      <c r="L46" s="124"/>
      <c r="M46" s="124"/>
    </row>
    <row r="47" spans="1:13" ht="12.75">
      <c r="A47" s="134"/>
      <c r="B47" s="272" t="s">
        <v>46</v>
      </c>
      <c r="C47" s="164">
        <v>44</v>
      </c>
      <c r="D47" s="121">
        <v>93.25695557513673</v>
      </c>
      <c r="E47" s="164">
        <v>129</v>
      </c>
      <c r="F47" s="121">
        <v>260.76630337076705</v>
      </c>
      <c r="G47" s="164">
        <f t="shared" si="4"/>
        <v>173</v>
      </c>
      <c r="H47" s="121">
        <v>176.679226404031</v>
      </c>
      <c r="I47" s="276">
        <f t="shared" si="3"/>
        <v>2.796212912619357</v>
      </c>
      <c r="K47" s="45"/>
      <c r="L47" s="124"/>
      <c r="M47" s="124"/>
    </row>
    <row r="48" spans="1:13" ht="12.75" customHeight="1">
      <c r="A48" s="832" t="s">
        <v>92</v>
      </c>
      <c r="B48" s="277" t="s">
        <v>47</v>
      </c>
      <c r="C48" s="161">
        <v>102</v>
      </c>
      <c r="D48" s="268">
        <v>53.751210123803205</v>
      </c>
      <c r="E48" s="161">
        <v>257</v>
      </c>
      <c r="F48" s="268">
        <v>147.58450998987252</v>
      </c>
      <c r="G48" s="161">
        <f t="shared" si="4"/>
        <v>359</v>
      </c>
      <c r="H48" s="268">
        <v>99.28323997513095</v>
      </c>
      <c r="I48" s="40">
        <f t="shared" si="3"/>
        <v>2.7456965089706165</v>
      </c>
      <c r="K48" s="45"/>
      <c r="L48" s="124"/>
      <c r="M48" s="124"/>
    </row>
    <row r="49" spans="1:13" ht="12.75">
      <c r="A49" s="833"/>
      <c r="B49" s="278" t="s">
        <v>48</v>
      </c>
      <c r="C49" s="275">
        <v>31</v>
      </c>
      <c r="D49" s="118">
        <v>70.95501483240687</v>
      </c>
      <c r="E49" s="275">
        <v>54</v>
      </c>
      <c r="F49" s="118">
        <v>109.60913885355161</v>
      </c>
      <c r="G49" s="275">
        <f t="shared" si="4"/>
        <v>85</v>
      </c>
      <c r="H49" s="118">
        <v>89.3903225063156</v>
      </c>
      <c r="I49" s="40">
        <f t="shared" si="3"/>
        <v>1.544769444590271</v>
      </c>
      <c r="K49" s="45"/>
      <c r="L49" s="124"/>
      <c r="M49" s="124"/>
    </row>
    <row r="50" spans="1:13" ht="12.75">
      <c r="A50" s="833"/>
      <c r="B50" s="278" t="s">
        <v>49</v>
      </c>
      <c r="C50" s="275">
        <v>299</v>
      </c>
      <c r="D50" s="118">
        <v>39.50088643057138</v>
      </c>
      <c r="E50" s="275">
        <v>697</v>
      </c>
      <c r="F50" s="118">
        <v>97.47352534535763</v>
      </c>
      <c r="G50" s="275">
        <f t="shared" si="4"/>
        <v>996</v>
      </c>
      <c r="H50" s="118">
        <v>68.33064975014449</v>
      </c>
      <c r="I50" s="40">
        <f t="shared" si="3"/>
        <v>2.4676288092086667</v>
      </c>
      <c r="K50" s="45"/>
      <c r="L50" s="124"/>
      <c r="M50" s="124"/>
    </row>
    <row r="51" spans="1:13" ht="12.75">
      <c r="A51" s="833"/>
      <c r="B51" s="278" t="s">
        <v>50</v>
      </c>
      <c r="C51" s="275">
        <v>40</v>
      </c>
      <c r="D51" s="118">
        <v>56.55105353454443</v>
      </c>
      <c r="E51" s="275">
        <v>66</v>
      </c>
      <c r="F51" s="118">
        <v>100.13689943066709</v>
      </c>
      <c r="G51" s="275">
        <f t="shared" si="4"/>
        <v>106</v>
      </c>
      <c r="H51" s="118">
        <v>77.81864279402187</v>
      </c>
      <c r="I51" s="40">
        <f t="shared" si="3"/>
        <v>1.770734463319911</v>
      </c>
      <c r="K51" s="45"/>
      <c r="L51" s="124"/>
      <c r="M51" s="124"/>
    </row>
    <row r="52" spans="1:13" ht="12.75">
      <c r="A52" s="833"/>
      <c r="B52" s="278" t="s">
        <v>51</v>
      </c>
      <c r="C52" s="275">
        <v>145</v>
      </c>
      <c r="D52" s="118">
        <v>52.23353349557571</v>
      </c>
      <c r="E52" s="275">
        <v>280</v>
      </c>
      <c r="F52" s="118">
        <v>100.84540057485407</v>
      </c>
      <c r="G52" s="275">
        <f t="shared" si="4"/>
        <v>425</v>
      </c>
      <c r="H52" s="118">
        <v>76.7586719072194</v>
      </c>
      <c r="I52" s="40">
        <f t="shared" si="3"/>
        <v>1.930663959071348</v>
      </c>
      <c r="K52" s="45"/>
      <c r="L52" s="124"/>
      <c r="M52" s="124"/>
    </row>
    <row r="53" spans="1:13" ht="12.75">
      <c r="A53" s="835"/>
      <c r="B53" s="279" t="s">
        <v>52</v>
      </c>
      <c r="C53" s="164">
        <v>78</v>
      </c>
      <c r="D53" s="121">
        <v>49.1064045781301</v>
      </c>
      <c r="E53" s="164">
        <v>113</v>
      </c>
      <c r="F53" s="121">
        <v>74.3997822173841</v>
      </c>
      <c r="G53" s="164">
        <f t="shared" si="4"/>
        <v>191</v>
      </c>
      <c r="H53" s="121">
        <v>61.41395220430157</v>
      </c>
      <c r="I53" s="276">
        <f t="shared" si="3"/>
        <v>1.5150728882830609</v>
      </c>
      <c r="K53" s="45"/>
      <c r="L53" s="124"/>
      <c r="M53" s="124"/>
    </row>
    <row r="54" spans="1:13" ht="12.75">
      <c r="A54" s="269"/>
      <c r="B54" s="280" t="s">
        <v>99</v>
      </c>
      <c r="C54" s="131">
        <v>9</v>
      </c>
      <c r="D54" s="132" t="s">
        <v>100</v>
      </c>
      <c r="E54" s="131">
        <v>9</v>
      </c>
      <c r="F54" s="132" t="s">
        <v>100</v>
      </c>
      <c r="G54" s="131">
        <f t="shared" si="4"/>
        <v>18</v>
      </c>
      <c r="H54" s="132" t="s">
        <v>100</v>
      </c>
      <c r="I54" s="133"/>
      <c r="K54" s="45"/>
      <c r="L54" s="124"/>
      <c r="M54" s="124"/>
    </row>
    <row r="55" spans="1:13" ht="12.75">
      <c r="A55" s="125"/>
      <c r="I55" s="126"/>
      <c r="K55" s="45"/>
      <c r="L55" s="124"/>
      <c r="M55" s="124"/>
    </row>
    <row r="57" ht="12.75">
      <c r="A57" s="123" t="s">
        <v>161</v>
      </c>
    </row>
    <row r="59" spans="1:13" ht="12.75">
      <c r="A59" s="28"/>
      <c r="B59" s="28"/>
      <c r="C59" s="843" t="s">
        <v>26</v>
      </c>
      <c r="D59" s="844"/>
      <c r="E59" s="844"/>
      <c r="F59" s="845"/>
      <c r="G59" s="843" t="s">
        <v>30</v>
      </c>
      <c r="H59" s="844"/>
      <c r="I59" s="844"/>
      <c r="J59" s="845"/>
      <c r="K59" s="839" t="s">
        <v>105</v>
      </c>
      <c r="L59" s="840"/>
      <c r="M59" s="127"/>
    </row>
    <row r="60" spans="1:12" ht="12.75">
      <c r="A60" s="29"/>
      <c r="B60" s="846" t="s">
        <v>32</v>
      </c>
      <c r="C60" s="830" t="s">
        <v>6</v>
      </c>
      <c r="D60" s="831"/>
      <c r="E60" s="830" t="s">
        <v>7</v>
      </c>
      <c r="F60" s="831"/>
      <c r="G60" s="830" t="s">
        <v>6</v>
      </c>
      <c r="H60" s="831"/>
      <c r="I60" s="830" t="s">
        <v>7</v>
      </c>
      <c r="J60" s="831"/>
      <c r="K60" s="841" t="s">
        <v>109</v>
      </c>
      <c r="L60" s="842"/>
    </row>
    <row r="61" spans="1:12" ht="12.75" customHeight="1">
      <c r="A61" s="29"/>
      <c r="B61" s="846"/>
      <c r="C61" s="282" t="s">
        <v>1</v>
      </c>
      <c r="D61" s="283" t="s">
        <v>2</v>
      </c>
      <c r="E61" s="282" t="s">
        <v>1</v>
      </c>
      <c r="F61" s="283" t="s">
        <v>2</v>
      </c>
      <c r="G61" s="282" t="s">
        <v>1</v>
      </c>
      <c r="H61" s="283" t="s">
        <v>2</v>
      </c>
      <c r="I61" s="282" t="s">
        <v>1</v>
      </c>
      <c r="J61" s="283" t="s">
        <v>2</v>
      </c>
      <c r="K61" s="282" t="s">
        <v>6</v>
      </c>
      <c r="L61" s="283" t="s">
        <v>7</v>
      </c>
    </row>
    <row r="62" spans="1:12" ht="12.75" customHeight="1">
      <c r="A62" s="836" t="s">
        <v>91</v>
      </c>
      <c r="B62" s="270" t="s">
        <v>33</v>
      </c>
      <c r="C62" s="262">
        <v>39</v>
      </c>
      <c r="D62" s="162">
        <v>61.55263515188041</v>
      </c>
      <c r="E62" s="262">
        <v>80</v>
      </c>
      <c r="F62" s="162">
        <v>110.07084447797486</v>
      </c>
      <c r="G62" s="262">
        <v>76</v>
      </c>
      <c r="H62" s="162">
        <v>57.98227144786163</v>
      </c>
      <c r="I62" s="262">
        <v>152</v>
      </c>
      <c r="J62" s="162">
        <v>117.25781253344104</v>
      </c>
      <c r="K62" s="287">
        <f>D62/H62</f>
        <v>1.0615768167556061</v>
      </c>
      <c r="L62" s="162">
        <f aca="true" t="shared" si="5" ref="L62:L82">F62/J62</f>
        <v>0.9387079811554858</v>
      </c>
    </row>
    <row r="63" spans="1:12" ht="12.75" customHeight="1">
      <c r="A63" s="837"/>
      <c r="B63" s="271" t="s">
        <v>34</v>
      </c>
      <c r="C63" s="263">
        <v>48</v>
      </c>
      <c r="D63" s="264">
        <v>64.70222622154111</v>
      </c>
      <c r="E63" s="263">
        <v>70</v>
      </c>
      <c r="F63" s="264">
        <v>88.38519118143547</v>
      </c>
      <c r="G63" s="263">
        <v>295</v>
      </c>
      <c r="H63" s="264">
        <v>40.83541279041112</v>
      </c>
      <c r="I63" s="263">
        <v>476</v>
      </c>
      <c r="J63" s="264">
        <v>65.02232226763964</v>
      </c>
      <c r="K63" s="288">
        <f aca="true" t="shared" si="6" ref="K63:K82">D63/H63</f>
        <v>1.5844636260597404</v>
      </c>
      <c r="L63" s="264">
        <f t="shared" si="5"/>
        <v>1.3593053600520677</v>
      </c>
    </row>
    <row r="64" spans="1:12" ht="12.75" customHeight="1">
      <c r="A64" s="837"/>
      <c r="B64" s="271" t="s">
        <v>35</v>
      </c>
      <c r="C64" s="263">
        <v>32</v>
      </c>
      <c r="D64" s="264">
        <v>56.97782814009742</v>
      </c>
      <c r="E64" s="263">
        <v>26</v>
      </c>
      <c r="F64" s="264">
        <v>45.30574292658121</v>
      </c>
      <c r="G64" s="263">
        <v>189</v>
      </c>
      <c r="H64" s="264">
        <v>28.698244305988588</v>
      </c>
      <c r="I64" s="263">
        <v>195</v>
      </c>
      <c r="J64" s="264">
        <v>30.75534708946254</v>
      </c>
      <c r="K64" s="288">
        <f t="shared" si="6"/>
        <v>1.9854116346834363</v>
      </c>
      <c r="L64" s="264">
        <f t="shared" si="5"/>
        <v>1.4731013372989687</v>
      </c>
    </row>
    <row r="65" spans="1:12" ht="12.75" customHeight="1">
      <c r="A65" s="837"/>
      <c r="B65" s="271" t="s">
        <v>36</v>
      </c>
      <c r="C65" s="263">
        <v>49</v>
      </c>
      <c r="D65" s="264">
        <v>47.35109717414399</v>
      </c>
      <c r="E65" s="263">
        <v>71</v>
      </c>
      <c r="F65" s="264">
        <v>56.89350265401193</v>
      </c>
      <c r="G65" s="263">
        <v>150</v>
      </c>
      <c r="H65" s="264">
        <v>25.560045009700545</v>
      </c>
      <c r="I65" s="263">
        <v>233</v>
      </c>
      <c r="J65" s="264">
        <v>38.157071280460656</v>
      </c>
      <c r="K65" s="288">
        <f t="shared" si="6"/>
        <v>1.8525435755756026</v>
      </c>
      <c r="L65" s="264">
        <f t="shared" si="5"/>
        <v>1.491034315391647</v>
      </c>
    </row>
    <row r="66" spans="1:12" ht="12.75" customHeight="1">
      <c r="A66" s="837"/>
      <c r="B66" s="271" t="s">
        <v>37</v>
      </c>
      <c r="C66" s="263">
        <v>86</v>
      </c>
      <c r="D66" s="264">
        <v>82.34244939280626</v>
      </c>
      <c r="E66" s="263">
        <v>108</v>
      </c>
      <c r="F66" s="264">
        <v>92.73013519434294</v>
      </c>
      <c r="G66" s="263">
        <v>219</v>
      </c>
      <c r="H66" s="264">
        <v>54.12443782029896</v>
      </c>
      <c r="I66" s="263">
        <v>370</v>
      </c>
      <c r="J66" s="264">
        <v>90.42896096550733</v>
      </c>
      <c r="K66" s="288">
        <f t="shared" si="6"/>
        <v>1.5213543587500202</v>
      </c>
      <c r="L66" s="264">
        <f t="shared" si="5"/>
        <v>1.025447314712743</v>
      </c>
    </row>
    <row r="67" spans="1:12" ht="12.75" customHeight="1">
      <c r="A67" s="837"/>
      <c r="B67" s="271" t="s">
        <v>38</v>
      </c>
      <c r="C67" s="263">
        <v>28</v>
      </c>
      <c r="D67" s="264">
        <v>64.40183225707622</v>
      </c>
      <c r="E67" s="263">
        <v>48</v>
      </c>
      <c r="F67" s="264">
        <v>90.19970639888322</v>
      </c>
      <c r="G67" s="263">
        <v>56</v>
      </c>
      <c r="H67" s="264">
        <v>62.25909643047669</v>
      </c>
      <c r="I67" s="263">
        <v>67</v>
      </c>
      <c r="J67" s="264">
        <v>77.19972366634686</v>
      </c>
      <c r="K67" s="288">
        <f t="shared" si="6"/>
        <v>1.0344164298785203</v>
      </c>
      <c r="L67" s="264">
        <f t="shared" si="5"/>
        <v>1.168394161470339</v>
      </c>
    </row>
    <row r="68" spans="1:12" ht="12.75" customHeight="1">
      <c r="A68" s="837"/>
      <c r="B68" s="271" t="s">
        <v>39</v>
      </c>
      <c r="C68" s="263">
        <v>38</v>
      </c>
      <c r="D68" s="264">
        <v>60.42675936905696</v>
      </c>
      <c r="E68" s="263">
        <v>60</v>
      </c>
      <c r="F68" s="264">
        <v>80.6675267600123</v>
      </c>
      <c r="G68" s="263">
        <v>138</v>
      </c>
      <c r="H68" s="264">
        <v>62.64888549310631</v>
      </c>
      <c r="I68" s="263">
        <v>171</v>
      </c>
      <c r="J68" s="264">
        <v>80.152869401349</v>
      </c>
      <c r="K68" s="288">
        <f t="shared" si="6"/>
        <v>0.9645304763754518</v>
      </c>
      <c r="L68" s="264">
        <f t="shared" si="5"/>
        <v>1.0064209474034704</v>
      </c>
    </row>
    <row r="69" spans="1:12" ht="12.75" customHeight="1">
      <c r="A69" s="837"/>
      <c r="B69" s="271" t="s">
        <v>40</v>
      </c>
      <c r="C69" s="263">
        <v>16</v>
      </c>
      <c r="D69" s="264">
        <v>57.42558257433928</v>
      </c>
      <c r="E69" s="263">
        <v>34</v>
      </c>
      <c r="F69" s="264">
        <v>108.08232739315153</v>
      </c>
      <c r="G69" s="263">
        <v>15</v>
      </c>
      <c r="H69" s="264">
        <v>37.96303513604012</v>
      </c>
      <c r="I69" s="263">
        <v>25</v>
      </c>
      <c r="J69" s="264">
        <v>86.84522080278613</v>
      </c>
      <c r="K69" s="288">
        <f t="shared" si="6"/>
        <v>1.512671006639889</v>
      </c>
      <c r="L69" s="264">
        <f t="shared" si="5"/>
        <v>1.2445397270460286</v>
      </c>
    </row>
    <row r="70" spans="1:12" ht="12.75" customHeight="1">
      <c r="A70" s="837"/>
      <c r="B70" s="271" t="s">
        <v>41</v>
      </c>
      <c r="C70" s="263">
        <v>23</v>
      </c>
      <c r="D70" s="264">
        <v>48.47146579194416</v>
      </c>
      <c r="E70" s="263">
        <v>25</v>
      </c>
      <c r="F70" s="264">
        <v>44.32261649253357</v>
      </c>
      <c r="G70" s="263">
        <v>54</v>
      </c>
      <c r="H70" s="264">
        <v>34.98261708592212</v>
      </c>
      <c r="I70" s="263">
        <v>85</v>
      </c>
      <c r="J70" s="264">
        <v>51.15708958229446</v>
      </c>
      <c r="K70" s="288">
        <f t="shared" si="6"/>
        <v>1.3855871809959663</v>
      </c>
      <c r="L70" s="264">
        <f t="shared" si="5"/>
        <v>0.8664022299633263</v>
      </c>
    </row>
    <row r="71" spans="1:12" ht="12.75" customHeight="1">
      <c r="A71" s="837"/>
      <c r="B71" s="271" t="s">
        <v>42</v>
      </c>
      <c r="C71" s="263">
        <v>18</v>
      </c>
      <c r="D71" s="264">
        <v>75.33996031690248</v>
      </c>
      <c r="E71" s="263">
        <v>26</v>
      </c>
      <c r="F71" s="264">
        <v>103.00594739849151</v>
      </c>
      <c r="G71" s="263">
        <v>56</v>
      </c>
      <c r="H71" s="264">
        <v>42.971625760465464</v>
      </c>
      <c r="I71" s="263">
        <v>138</v>
      </c>
      <c r="J71" s="264">
        <v>109.43489863038747</v>
      </c>
      <c r="K71" s="288">
        <f t="shared" si="6"/>
        <v>1.7532490098667937</v>
      </c>
      <c r="L71" s="264">
        <f t="shared" si="5"/>
        <v>0.9412531896830324</v>
      </c>
    </row>
    <row r="72" spans="1:12" ht="12.75" customHeight="1">
      <c r="A72" s="837"/>
      <c r="B72" s="271" t="s">
        <v>43</v>
      </c>
      <c r="C72" s="263">
        <v>14</v>
      </c>
      <c r="D72" s="264">
        <v>32.76545824900511</v>
      </c>
      <c r="E72" s="263">
        <v>18</v>
      </c>
      <c r="F72" s="264">
        <v>37.919577403165384</v>
      </c>
      <c r="G72" s="263">
        <v>77</v>
      </c>
      <c r="H72" s="264">
        <v>39.38208202103433</v>
      </c>
      <c r="I72" s="263">
        <v>127</v>
      </c>
      <c r="J72" s="264">
        <v>61.11158686363042</v>
      </c>
      <c r="K72" s="288">
        <f t="shared" si="6"/>
        <v>0.831988979950445</v>
      </c>
      <c r="L72" s="264">
        <f t="shared" si="5"/>
        <v>0.6204973450907493</v>
      </c>
    </row>
    <row r="73" spans="1:12" ht="12.75" customHeight="1">
      <c r="A73" s="837"/>
      <c r="B73" s="271" t="s">
        <v>44</v>
      </c>
      <c r="C73" s="263">
        <v>12</v>
      </c>
      <c r="D73" s="264">
        <v>61.39651887319802</v>
      </c>
      <c r="E73" s="263">
        <v>21</v>
      </c>
      <c r="F73" s="264">
        <v>86.60448419474778</v>
      </c>
      <c r="G73" s="263">
        <v>30</v>
      </c>
      <c r="H73" s="264">
        <v>45.285423104419245</v>
      </c>
      <c r="I73" s="263">
        <v>63</v>
      </c>
      <c r="J73" s="264">
        <v>104.56198903588337</v>
      </c>
      <c r="K73" s="288">
        <f t="shared" si="6"/>
        <v>1.3557678092491212</v>
      </c>
      <c r="L73" s="264">
        <f t="shared" si="5"/>
        <v>0.8282597241434173</v>
      </c>
    </row>
    <row r="74" spans="1:12" ht="12.75" customHeight="1">
      <c r="A74" s="837"/>
      <c r="B74" s="271" t="s">
        <v>108</v>
      </c>
      <c r="C74" s="263">
        <v>16</v>
      </c>
      <c r="D74" s="264">
        <v>37.93186660115454</v>
      </c>
      <c r="E74" s="263">
        <v>53</v>
      </c>
      <c r="F74" s="264">
        <v>104.14029079309249</v>
      </c>
      <c r="G74" s="263">
        <v>142</v>
      </c>
      <c r="H74" s="264">
        <v>35.300652374659556</v>
      </c>
      <c r="I74" s="263">
        <v>328</v>
      </c>
      <c r="J74" s="264">
        <v>82.53947284157906</v>
      </c>
      <c r="K74" s="288">
        <f t="shared" si="6"/>
        <v>1.074537269129445</v>
      </c>
      <c r="L74" s="264">
        <f t="shared" si="5"/>
        <v>1.2617028823648129</v>
      </c>
    </row>
    <row r="75" spans="1:12" ht="12.75">
      <c r="A75" s="837"/>
      <c r="B75" s="271" t="s">
        <v>45</v>
      </c>
      <c r="C75" s="263">
        <v>29</v>
      </c>
      <c r="D75" s="264">
        <v>85.94467714645943</v>
      </c>
      <c r="E75" s="263">
        <v>30</v>
      </c>
      <c r="F75" s="264">
        <v>79.32220266400026</v>
      </c>
      <c r="G75" s="263">
        <v>71</v>
      </c>
      <c r="H75" s="264">
        <v>42.50588960839809</v>
      </c>
      <c r="I75" s="263">
        <v>219</v>
      </c>
      <c r="J75" s="264">
        <v>120.18267655896452</v>
      </c>
      <c r="K75" s="288">
        <f t="shared" si="6"/>
        <v>2.0219474980586907</v>
      </c>
      <c r="L75" s="264">
        <f t="shared" si="5"/>
        <v>0.6600136137347787</v>
      </c>
    </row>
    <row r="76" spans="1:12" ht="12.75">
      <c r="A76" s="838"/>
      <c r="B76" s="284" t="s">
        <v>46</v>
      </c>
      <c r="C76" s="263">
        <v>5</v>
      </c>
      <c r="D76" s="264">
        <v>64.70077674170327</v>
      </c>
      <c r="E76" s="263">
        <v>30</v>
      </c>
      <c r="F76" s="264">
        <v>317.76420341352843</v>
      </c>
      <c r="G76" s="263">
        <v>39</v>
      </c>
      <c r="H76" s="264">
        <v>94.67278426538044</v>
      </c>
      <c r="I76" s="263">
        <v>99</v>
      </c>
      <c r="J76" s="264">
        <v>243.3040089120157</v>
      </c>
      <c r="K76" s="288">
        <f t="shared" si="6"/>
        <v>0.6834147452591904</v>
      </c>
      <c r="L76" s="264">
        <f t="shared" si="5"/>
        <v>1.306037680326259</v>
      </c>
    </row>
    <row r="77" spans="1:12" ht="12.75" customHeight="1">
      <c r="A77" s="836" t="s">
        <v>92</v>
      </c>
      <c r="B77" s="284" t="s">
        <v>47</v>
      </c>
      <c r="C77" s="263">
        <v>10</v>
      </c>
      <c r="D77" s="264">
        <v>48.20128368695795</v>
      </c>
      <c r="E77" s="263">
        <v>15</v>
      </c>
      <c r="F77" s="264">
        <v>85.70817971275301</v>
      </c>
      <c r="G77" s="263">
        <v>92</v>
      </c>
      <c r="H77" s="264">
        <v>53.01312054925187</v>
      </c>
      <c r="I77" s="263">
        <v>242</v>
      </c>
      <c r="J77" s="264">
        <v>156.09919837078246</v>
      </c>
      <c r="K77" s="288">
        <f t="shared" si="6"/>
        <v>0.909233095270755</v>
      </c>
      <c r="L77" s="264">
        <f t="shared" si="5"/>
        <v>0.5490622668616808</v>
      </c>
    </row>
    <row r="78" spans="1:12" ht="12.75" customHeight="1">
      <c r="A78" s="837"/>
      <c r="B78" s="285" t="s">
        <v>48</v>
      </c>
      <c r="C78" s="263">
        <v>2</v>
      </c>
      <c r="D78" s="264">
        <v>37.257491279018524</v>
      </c>
      <c r="E78" s="263">
        <v>5</v>
      </c>
      <c r="F78" s="264">
        <v>83.91057124000592</v>
      </c>
      <c r="G78" s="263">
        <v>29</v>
      </c>
      <c r="H78" s="264">
        <v>73.4891406151865</v>
      </c>
      <c r="I78" s="263">
        <v>49</v>
      </c>
      <c r="J78" s="264">
        <v>107.47518392291659</v>
      </c>
      <c r="K78" s="288">
        <f t="shared" si="6"/>
        <v>0.5069795478234138</v>
      </c>
      <c r="L78" s="264">
        <f t="shared" si="5"/>
        <v>0.7807436859116084</v>
      </c>
    </row>
    <row r="79" spans="1:12" ht="12.75" customHeight="1">
      <c r="A79" s="837"/>
      <c r="B79" s="285" t="s">
        <v>49</v>
      </c>
      <c r="C79" s="263">
        <v>26</v>
      </c>
      <c r="D79" s="264">
        <v>48.28382805939738</v>
      </c>
      <c r="E79" s="263">
        <v>30</v>
      </c>
      <c r="F79" s="264">
        <v>55.114716659960635</v>
      </c>
      <c r="G79" s="263">
        <v>273</v>
      </c>
      <c r="H79" s="264">
        <v>39.02363261761758</v>
      </c>
      <c r="I79" s="263">
        <v>667</v>
      </c>
      <c r="J79" s="264">
        <v>101.96369705405641</v>
      </c>
      <c r="K79" s="288">
        <f t="shared" si="6"/>
        <v>1.2372971151229832</v>
      </c>
      <c r="L79" s="264">
        <f t="shared" si="5"/>
        <v>0.5405327410866769</v>
      </c>
    </row>
    <row r="80" spans="1:12" ht="12.75" customHeight="1">
      <c r="A80" s="837"/>
      <c r="B80" s="285" t="s">
        <v>50</v>
      </c>
      <c r="C80" s="263">
        <v>6</v>
      </c>
      <c r="D80" s="264">
        <v>124.11293379129219</v>
      </c>
      <c r="E80" s="263">
        <v>6</v>
      </c>
      <c r="F80" s="264">
        <v>116.38122424347247</v>
      </c>
      <c r="G80" s="263">
        <v>34</v>
      </c>
      <c r="H80" s="264">
        <v>50.272761615572556</v>
      </c>
      <c r="I80" s="263">
        <v>60</v>
      </c>
      <c r="J80" s="264">
        <v>100.78816392046119</v>
      </c>
      <c r="K80" s="288">
        <f t="shared" si="6"/>
        <v>2.468790848220417</v>
      </c>
      <c r="L80" s="264">
        <f t="shared" si="5"/>
        <v>1.1547112251724005</v>
      </c>
    </row>
    <row r="81" spans="1:12" ht="12.75" customHeight="1">
      <c r="A81" s="837"/>
      <c r="B81" s="285" t="s">
        <v>51</v>
      </c>
      <c r="C81" s="263">
        <v>12</v>
      </c>
      <c r="D81" s="264">
        <v>65.90116454540254</v>
      </c>
      <c r="E81" s="263">
        <v>35</v>
      </c>
      <c r="F81" s="264">
        <v>189.60098854631508</v>
      </c>
      <c r="G81" s="263">
        <v>133</v>
      </c>
      <c r="H81" s="264">
        <v>51.433218501255375</v>
      </c>
      <c r="I81" s="263">
        <v>245</v>
      </c>
      <c r="J81" s="264">
        <v>94.81415233736402</v>
      </c>
      <c r="K81" s="288">
        <f t="shared" si="6"/>
        <v>1.2812957552674646</v>
      </c>
      <c r="L81" s="264">
        <f t="shared" si="5"/>
        <v>1.999711898195158</v>
      </c>
    </row>
    <row r="82" spans="1:12" ht="12.75">
      <c r="A82" s="838"/>
      <c r="B82" s="286" t="s">
        <v>52</v>
      </c>
      <c r="C82" s="263">
        <v>11</v>
      </c>
      <c r="D82" s="264">
        <v>55.613433058175914</v>
      </c>
      <c r="E82" s="263">
        <v>18</v>
      </c>
      <c r="F82" s="264">
        <v>94.31229441140826</v>
      </c>
      <c r="G82" s="263">
        <v>67</v>
      </c>
      <c r="H82" s="264">
        <v>46.92622620928011</v>
      </c>
      <c r="I82" s="263">
        <v>95</v>
      </c>
      <c r="J82" s="264">
        <v>71.37225382522006</v>
      </c>
      <c r="K82" s="288">
        <f t="shared" si="6"/>
        <v>1.1851247703182624</v>
      </c>
      <c r="L82" s="264">
        <f t="shared" si="5"/>
        <v>1.321413985921825</v>
      </c>
    </row>
    <row r="83" spans="1:12" ht="12.75">
      <c r="A83" s="281"/>
      <c r="B83" s="272" t="s">
        <v>99</v>
      </c>
      <c r="C83" s="149">
        <v>2</v>
      </c>
      <c r="D83" s="152" t="s">
        <v>100</v>
      </c>
      <c r="E83" s="149">
        <v>3</v>
      </c>
      <c r="F83" s="152" t="s">
        <v>100</v>
      </c>
      <c r="G83" s="149">
        <v>7</v>
      </c>
      <c r="H83" s="152" t="s">
        <v>100</v>
      </c>
      <c r="I83" s="149">
        <v>11</v>
      </c>
      <c r="J83" s="152" t="s">
        <v>100</v>
      </c>
      <c r="K83" s="149" t="s">
        <v>100</v>
      </c>
      <c r="L83" s="152" t="s">
        <v>100</v>
      </c>
    </row>
    <row r="90" ht="12.75">
      <c r="H90" s="128"/>
    </row>
    <row r="94" ht="12.75">
      <c r="H94" s="128"/>
    </row>
    <row r="65457" ht="12.75">
      <c r="B65457" s="129"/>
    </row>
  </sheetData>
  <sheetProtection/>
  <mergeCells count="23">
    <mergeCell ref="A77:A82"/>
    <mergeCell ref="C59:F59"/>
    <mergeCell ref="G59:J59"/>
    <mergeCell ref="B60:B61"/>
    <mergeCell ref="C60:D60"/>
    <mergeCell ref="E60:F60"/>
    <mergeCell ref="G60:H60"/>
    <mergeCell ref="C31:D31"/>
    <mergeCell ref="E31:F31"/>
    <mergeCell ref="A62:A76"/>
    <mergeCell ref="K59:L59"/>
    <mergeCell ref="K60:L60"/>
    <mergeCell ref="A48:A53"/>
    <mergeCell ref="B3:B4"/>
    <mergeCell ref="C3:D3"/>
    <mergeCell ref="E3:F3"/>
    <mergeCell ref="G3:H3"/>
    <mergeCell ref="I60:J60"/>
    <mergeCell ref="A33:A46"/>
    <mergeCell ref="A20:A25"/>
    <mergeCell ref="G31:H31"/>
    <mergeCell ref="A5:A18"/>
    <mergeCell ref="B31:B3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6.57421875" style="18" customWidth="1"/>
    <col min="2" max="2" width="6.7109375" style="18" customWidth="1"/>
    <col min="3" max="20" width="5.57421875" style="18" customWidth="1"/>
    <col min="21" max="16384" width="9.140625" style="18" customWidth="1"/>
  </cols>
  <sheetData>
    <row r="1" ht="12.75">
      <c r="A1" s="19" t="s">
        <v>213</v>
      </c>
    </row>
    <row r="2" ht="13.5" thickBot="1"/>
    <row r="3" spans="1:20" ht="13.5" thickBot="1">
      <c r="A3" s="587"/>
      <c r="B3" s="588"/>
      <c r="C3" s="847" t="s">
        <v>214</v>
      </c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</row>
    <row r="4" spans="1:20" ht="13.5" thickBot="1">
      <c r="A4" s="589"/>
      <c r="B4" s="590" t="s">
        <v>215</v>
      </c>
      <c r="C4" s="591" t="s">
        <v>216</v>
      </c>
      <c r="D4" s="591" t="s">
        <v>217</v>
      </c>
      <c r="E4" s="591" t="s">
        <v>8</v>
      </c>
      <c r="F4" s="592" t="s">
        <v>9</v>
      </c>
      <c r="G4" s="592" t="s">
        <v>10</v>
      </c>
      <c r="H4" s="592" t="s">
        <v>11</v>
      </c>
      <c r="I4" s="592" t="s">
        <v>12</v>
      </c>
      <c r="J4" s="592" t="s">
        <v>13</v>
      </c>
      <c r="K4" s="592" t="s">
        <v>14</v>
      </c>
      <c r="L4" s="592" t="s">
        <v>15</v>
      </c>
      <c r="M4" s="592" t="s">
        <v>16</v>
      </c>
      <c r="N4" s="592" t="s">
        <v>17</v>
      </c>
      <c r="O4" s="592" t="s">
        <v>18</v>
      </c>
      <c r="P4" s="592" t="s">
        <v>19</v>
      </c>
      <c r="Q4" s="592" t="s">
        <v>20</v>
      </c>
      <c r="R4" s="592" t="s">
        <v>21</v>
      </c>
      <c r="S4" s="592" t="s">
        <v>22</v>
      </c>
      <c r="T4" s="592" t="s">
        <v>23</v>
      </c>
    </row>
    <row r="5" ht="12.75">
      <c r="A5" s="16" t="s">
        <v>0</v>
      </c>
    </row>
    <row r="6" spans="1:20" ht="13.5">
      <c r="A6" s="593" t="s">
        <v>0</v>
      </c>
      <c r="B6" s="594">
        <v>4318100</v>
      </c>
      <c r="C6" s="594">
        <v>305760</v>
      </c>
      <c r="D6" s="594">
        <v>287990</v>
      </c>
      <c r="E6" s="594">
        <v>297520</v>
      </c>
      <c r="F6" s="594">
        <v>323330</v>
      </c>
      <c r="G6" s="594">
        <v>305000</v>
      </c>
      <c r="H6" s="594">
        <v>281360</v>
      </c>
      <c r="I6" s="594">
        <v>269030</v>
      </c>
      <c r="J6" s="594">
        <v>307640</v>
      </c>
      <c r="K6" s="594">
        <v>312320</v>
      </c>
      <c r="L6" s="594">
        <v>322650</v>
      </c>
      <c r="M6" s="594">
        <v>284050</v>
      </c>
      <c r="N6" s="594">
        <v>247290</v>
      </c>
      <c r="O6" s="594">
        <v>221560</v>
      </c>
      <c r="P6" s="594">
        <v>171310</v>
      </c>
      <c r="Q6" s="595">
        <v>130630</v>
      </c>
      <c r="R6" s="595">
        <v>104810</v>
      </c>
      <c r="S6" s="595">
        <v>79230</v>
      </c>
      <c r="T6" s="595">
        <v>66580</v>
      </c>
    </row>
    <row r="7" spans="1:20" ht="13.5">
      <c r="A7" s="593" t="s">
        <v>6</v>
      </c>
      <c r="B7" s="594">
        <v>2118600</v>
      </c>
      <c r="C7" s="594">
        <v>156960</v>
      </c>
      <c r="D7" s="594">
        <v>147410</v>
      </c>
      <c r="E7" s="594">
        <v>152570</v>
      </c>
      <c r="F7" s="594">
        <v>165390</v>
      </c>
      <c r="G7" s="594">
        <v>155310</v>
      </c>
      <c r="H7" s="594">
        <v>138970</v>
      </c>
      <c r="I7" s="594">
        <v>128890</v>
      </c>
      <c r="J7" s="594">
        <v>146180</v>
      </c>
      <c r="K7" s="594">
        <v>150150</v>
      </c>
      <c r="L7" s="594">
        <v>156420</v>
      </c>
      <c r="M7" s="594">
        <v>139230</v>
      </c>
      <c r="N7" s="594">
        <v>121670</v>
      </c>
      <c r="O7" s="595">
        <v>108900</v>
      </c>
      <c r="P7" s="595">
        <v>83620</v>
      </c>
      <c r="Q7" s="595">
        <v>62450</v>
      </c>
      <c r="R7" s="595">
        <v>48370</v>
      </c>
      <c r="S7" s="595">
        <v>33860</v>
      </c>
      <c r="T7" s="595">
        <v>22250</v>
      </c>
    </row>
    <row r="8" spans="1:20" ht="13.5">
      <c r="A8" s="593" t="s">
        <v>7</v>
      </c>
      <c r="B8" s="594">
        <v>2199500</v>
      </c>
      <c r="C8" s="594">
        <v>148790</v>
      </c>
      <c r="D8" s="594">
        <v>140580</v>
      </c>
      <c r="E8" s="594">
        <v>144960</v>
      </c>
      <c r="F8" s="594">
        <v>157930</v>
      </c>
      <c r="G8" s="594">
        <v>149700</v>
      </c>
      <c r="H8" s="594">
        <v>142390</v>
      </c>
      <c r="I8" s="594">
        <v>140140</v>
      </c>
      <c r="J8" s="594">
        <v>161460</v>
      </c>
      <c r="K8" s="594">
        <v>162170</v>
      </c>
      <c r="L8" s="594">
        <v>166240</v>
      </c>
      <c r="M8" s="594">
        <v>144820</v>
      </c>
      <c r="N8" s="594">
        <v>125610</v>
      </c>
      <c r="O8" s="595">
        <v>112660</v>
      </c>
      <c r="P8" s="595">
        <v>87690</v>
      </c>
      <c r="Q8" s="595">
        <v>68190</v>
      </c>
      <c r="R8" s="595">
        <v>56440</v>
      </c>
      <c r="S8" s="595">
        <v>45370</v>
      </c>
      <c r="T8" s="595">
        <v>44320</v>
      </c>
    </row>
    <row r="9" spans="1:20" ht="12.75">
      <c r="A9" s="16" t="s">
        <v>26</v>
      </c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</row>
    <row r="10" spans="1:20" ht="13.5">
      <c r="A10" s="593" t="s">
        <v>0</v>
      </c>
      <c r="B10" s="594">
        <v>653100</v>
      </c>
      <c r="C10" s="594">
        <v>85270</v>
      </c>
      <c r="D10" s="594">
        <v>69960</v>
      </c>
      <c r="E10" s="594">
        <v>68840</v>
      </c>
      <c r="F10" s="594">
        <v>68090</v>
      </c>
      <c r="G10" s="594">
        <v>53910</v>
      </c>
      <c r="H10" s="594">
        <v>42700</v>
      </c>
      <c r="I10" s="594">
        <v>41820</v>
      </c>
      <c r="J10" s="594">
        <v>43220</v>
      </c>
      <c r="K10" s="594">
        <v>40030</v>
      </c>
      <c r="L10" s="594">
        <v>38800</v>
      </c>
      <c r="M10" s="594">
        <v>30670</v>
      </c>
      <c r="N10" s="594">
        <v>23250</v>
      </c>
      <c r="O10" s="594">
        <v>17000</v>
      </c>
      <c r="P10" s="594">
        <v>12110</v>
      </c>
      <c r="Q10" s="595">
        <v>8490</v>
      </c>
      <c r="R10" s="595">
        <v>5040</v>
      </c>
      <c r="S10" s="595">
        <v>2560</v>
      </c>
      <c r="T10" s="595">
        <v>1330</v>
      </c>
    </row>
    <row r="11" spans="1:20" ht="13.5">
      <c r="A11" s="593" t="s">
        <v>6</v>
      </c>
      <c r="B11" s="594">
        <v>320700</v>
      </c>
      <c r="C11" s="594">
        <v>43960</v>
      </c>
      <c r="D11" s="594">
        <v>35910</v>
      </c>
      <c r="E11" s="594">
        <v>35320</v>
      </c>
      <c r="F11" s="594">
        <v>34820</v>
      </c>
      <c r="G11" s="594">
        <v>26370</v>
      </c>
      <c r="H11" s="594">
        <v>20300</v>
      </c>
      <c r="I11" s="594">
        <v>19560</v>
      </c>
      <c r="J11" s="594">
        <v>20030</v>
      </c>
      <c r="K11" s="594">
        <v>18950</v>
      </c>
      <c r="L11" s="594">
        <v>18160</v>
      </c>
      <c r="M11" s="594">
        <v>14570</v>
      </c>
      <c r="N11" s="594">
        <v>11130</v>
      </c>
      <c r="O11" s="595">
        <v>8140</v>
      </c>
      <c r="P11" s="595">
        <v>5780</v>
      </c>
      <c r="Q11" s="595">
        <v>3970</v>
      </c>
      <c r="R11" s="595">
        <v>2190</v>
      </c>
      <c r="S11" s="595">
        <v>1030</v>
      </c>
      <c r="T11" s="595">
        <v>470</v>
      </c>
    </row>
    <row r="12" spans="1:20" ht="13.5">
      <c r="A12" s="593" t="s">
        <v>7</v>
      </c>
      <c r="B12" s="594">
        <v>332400</v>
      </c>
      <c r="C12" s="594">
        <v>41310</v>
      </c>
      <c r="D12" s="594">
        <v>34040</v>
      </c>
      <c r="E12" s="594">
        <v>33520</v>
      </c>
      <c r="F12" s="594">
        <v>33270</v>
      </c>
      <c r="G12" s="594">
        <v>27540</v>
      </c>
      <c r="H12" s="594">
        <v>22400</v>
      </c>
      <c r="I12" s="594">
        <v>22260</v>
      </c>
      <c r="J12" s="594">
        <v>23190</v>
      </c>
      <c r="K12" s="594">
        <v>21080</v>
      </c>
      <c r="L12" s="594">
        <v>20630</v>
      </c>
      <c r="M12" s="594">
        <v>16090</v>
      </c>
      <c r="N12" s="594">
        <v>12120</v>
      </c>
      <c r="O12" s="595">
        <v>8860</v>
      </c>
      <c r="P12" s="595">
        <v>6330</v>
      </c>
      <c r="Q12" s="595">
        <v>4520</v>
      </c>
      <c r="R12" s="595">
        <v>2860</v>
      </c>
      <c r="S12" s="595">
        <v>1520</v>
      </c>
      <c r="T12" s="595">
        <v>860</v>
      </c>
    </row>
    <row r="13" spans="1:20" ht="12.75">
      <c r="A13" s="16" t="s">
        <v>30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</row>
    <row r="14" spans="1:20" ht="13.5">
      <c r="A14" s="593" t="s">
        <v>0</v>
      </c>
      <c r="B14" s="597">
        <f aca="true" t="shared" si="0" ref="B14:T16">B6-B10</f>
        <v>3665000</v>
      </c>
      <c r="C14" s="597">
        <f t="shared" si="0"/>
        <v>220490</v>
      </c>
      <c r="D14" s="597">
        <f t="shared" si="0"/>
        <v>218030</v>
      </c>
      <c r="E14" s="597">
        <f t="shared" si="0"/>
        <v>228680</v>
      </c>
      <c r="F14" s="597">
        <f t="shared" si="0"/>
        <v>255240</v>
      </c>
      <c r="G14" s="597">
        <f t="shared" si="0"/>
        <v>251090</v>
      </c>
      <c r="H14" s="597">
        <f t="shared" si="0"/>
        <v>238660</v>
      </c>
      <c r="I14" s="597">
        <f t="shared" si="0"/>
        <v>227210</v>
      </c>
      <c r="J14" s="597">
        <f t="shared" si="0"/>
        <v>264420</v>
      </c>
      <c r="K14" s="597">
        <f t="shared" si="0"/>
        <v>272290</v>
      </c>
      <c r="L14" s="597">
        <f t="shared" si="0"/>
        <v>283850</v>
      </c>
      <c r="M14" s="597">
        <f t="shared" si="0"/>
        <v>253380</v>
      </c>
      <c r="N14" s="597">
        <f t="shared" si="0"/>
        <v>224040</v>
      </c>
      <c r="O14" s="597">
        <f t="shared" si="0"/>
        <v>204560</v>
      </c>
      <c r="P14" s="597">
        <f t="shared" si="0"/>
        <v>159200</v>
      </c>
      <c r="Q14" s="597">
        <f t="shared" si="0"/>
        <v>122140</v>
      </c>
      <c r="R14" s="597">
        <f t="shared" si="0"/>
        <v>99770</v>
      </c>
      <c r="S14" s="597">
        <f t="shared" si="0"/>
        <v>76670</v>
      </c>
      <c r="T14" s="597">
        <f t="shared" si="0"/>
        <v>65250</v>
      </c>
    </row>
    <row r="15" spans="1:20" ht="13.5">
      <c r="A15" s="593" t="s">
        <v>6</v>
      </c>
      <c r="B15" s="597">
        <f t="shared" si="0"/>
        <v>1797900</v>
      </c>
      <c r="C15" s="597">
        <f t="shared" si="0"/>
        <v>113000</v>
      </c>
      <c r="D15" s="597">
        <f t="shared" si="0"/>
        <v>111500</v>
      </c>
      <c r="E15" s="597">
        <f t="shared" si="0"/>
        <v>117250</v>
      </c>
      <c r="F15" s="597">
        <f t="shared" si="0"/>
        <v>130570</v>
      </c>
      <c r="G15" s="597">
        <f t="shared" si="0"/>
        <v>128940</v>
      </c>
      <c r="H15" s="597">
        <f t="shared" si="0"/>
        <v>118670</v>
      </c>
      <c r="I15" s="597">
        <f t="shared" si="0"/>
        <v>109330</v>
      </c>
      <c r="J15" s="597">
        <f t="shared" si="0"/>
        <v>126150</v>
      </c>
      <c r="K15" s="597">
        <f t="shared" si="0"/>
        <v>131200</v>
      </c>
      <c r="L15" s="597">
        <f t="shared" si="0"/>
        <v>138260</v>
      </c>
      <c r="M15" s="597">
        <f t="shared" si="0"/>
        <v>124660</v>
      </c>
      <c r="N15" s="597">
        <f t="shared" si="0"/>
        <v>110540</v>
      </c>
      <c r="O15" s="597">
        <f t="shared" si="0"/>
        <v>100760</v>
      </c>
      <c r="P15" s="597">
        <f t="shared" si="0"/>
        <v>77840</v>
      </c>
      <c r="Q15" s="597">
        <f t="shared" si="0"/>
        <v>58480</v>
      </c>
      <c r="R15" s="597">
        <f t="shared" si="0"/>
        <v>46180</v>
      </c>
      <c r="S15" s="597">
        <f t="shared" si="0"/>
        <v>32830</v>
      </c>
      <c r="T15" s="597">
        <f t="shared" si="0"/>
        <v>21780</v>
      </c>
    </row>
    <row r="16" spans="1:20" ht="14.25" thickBot="1">
      <c r="A16" s="598" t="s">
        <v>7</v>
      </c>
      <c r="B16" s="599">
        <f t="shared" si="0"/>
        <v>1867100</v>
      </c>
      <c r="C16" s="599">
        <f t="shared" si="0"/>
        <v>107480</v>
      </c>
      <c r="D16" s="599">
        <f t="shared" si="0"/>
        <v>106540</v>
      </c>
      <c r="E16" s="599">
        <f t="shared" si="0"/>
        <v>111440</v>
      </c>
      <c r="F16" s="599">
        <f t="shared" si="0"/>
        <v>124660</v>
      </c>
      <c r="G16" s="599">
        <f t="shared" si="0"/>
        <v>122160</v>
      </c>
      <c r="H16" s="599">
        <f t="shared" si="0"/>
        <v>119990</v>
      </c>
      <c r="I16" s="599">
        <f t="shared" si="0"/>
        <v>117880</v>
      </c>
      <c r="J16" s="599">
        <f t="shared" si="0"/>
        <v>138270</v>
      </c>
      <c r="K16" s="599">
        <f t="shared" si="0"/>
        <v>141090</v>
      </c>
      <c r="L16" s="599">
        <f t="shared" si="0"/>
        <v>145610</v>
      </c>
      <c r="M16" s="599">
        <f t="shared" si="0"/>
        <v>128730</v>
      </c>
      <c r="N16" s="599">
        <f t="shared" si="0"/>
        <v>113490</v>
      </c>
      <c r="O16" s="599">
        <f t="shared" si="0"/>
        <v>103800</v>
      </c>
      <c r="P16" s="599">
        <f t="shared" si="0"/>
        <v>81360</v>
      </c>
      <c r="Q16" s="599">
        <f t="shared" si="0"/>
        <v>63670</v>
      </c>
      <c r="R16" s="599">
        <f t="shared" si="0"/>
        <v>53580</v>
      </c>
      <c r="S16" s="599">
        <f t="shared" si="0"/>
        <v>43850</v>
      </c>
      <c r="T16" s="599">
        <f t="shared" si="0"/>
        <v>43460</v>
      </c>
    </row>
    <row r="17" spans="2:20" ht="12.75">
      <c r="B17" s="596"/>
      <c r="C17" s="596"/>
      <c r="D17" s="596"/>
      <c r="E17" s="596"/>
      <c r="F17" s="596"/>
      <c r="G17" s="596"/>
      <c r="H17" s="596"/>
      <c r="I17" s="596"/>
      <c r="J17" s="596"/>
      <c r="K17" s="596"/>
      <c r="L17" s="596"/>
      <c r="M17" s="596"/>
      <c r="N17" s="596"/>
      <c r="O17" s="596"/>
      <c r="P17" s="596"/>
      <c r="Q17" s="596"/>
      <c r="R17" s="596"/>
      <c r="S17" s="596"/>
      <c r="T17" s="596"/>
    </row>
    <row r="18" spans="1:20" ht="12.75">
      <c r="A18" s="4" t="s">
        <v>218</v>
      </c>
      <c r="B18" s="596"/>
      <c r="C18" s="596"/>
      <c r="D18" s="596"/>
      <c r="E18" s="596"/>
      <c r="F18" s="596"/>
      <c r="G18" s="596"/>
      <c r="H18" s="596"/>
      <c r="I18" s="596"/>
      <c r="J18" s="596"/>
      <c r="K18" s="596"/>
      <c r="L18" s="596"/>
      <c r="M18" s="596"/>
      <c r="N18" s="596"/>
      <c r="O18" s="596"/>
      <c r="P18" s="596"/>
      <c r="Q18" s="596"/>
      <c r="R18" s="596"/>
      <c r="S18" s="596"/>
      <c r="T18" s="596"/>
    </row>
    <row r="19" spans="2:20" ht="12.75"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</row>
    <row r="20" spans="2:20" ht="12.75">
      <c r="B20" s="596"/>
      <c r="C20" s="596"/>
      <c r="D20" s="596"/>
      <c r="E20" s="596"/>
      <c r="F20" s="596"/>
      <c r="G20" s="596"/>
      <c r="H20" s="596"/>
      <c r="I20" s="596"/>
      <c r="J20" s="596"/>
      <c r="K20" s="596"/>
      <c r="L20" s="596"/>
      <c r="M20" s="596"/>
      <c r="N20" s="596"/>
      <c r="O20" s="596"/>
      <c r="P20" s="596"/>
      <c r="Q20" s="596"/>
      <c r="R20" s="596"/>
      <c r="S20" s="596"/>
      <c r="T20" s="596"/>
    </row>
    <row r="21" spans="2:20" ht="12.75">
      <c r="B21" s="596"/>
      <c r="C21" s="596"/>
      <c r="D21" s="596"/>
      <c r="E21" s="596"/>
      <c r="F21" s="596"/>
      <c r="G21" s="596"/>
      <c r="H21" s="596"/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6"/>
      <c r="T21" s="596"/>
    </row>
    <row r="22" spans="2:20" ht="12.75">
      <c r="B22" s="596"/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</row>
  </sheetData>
  <sheetProtection/>
  <mergeCells count="1">
    <mergeCell ref="C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39"/>
  <sheetViews>
    <sheetView zoomScalePageLayoutView="0" workbookViewId="0" topLeftCell="A10">
      <selection activeCell="C44" sqref="C44"/>
    </sheetView>
  </sheetViews>
  <sheetFormatPr defaultColWidth="9.140625" defaultRowHeight="12.75"/>
  <sheetData>
    <row r="5" ht="15">
      <c r="A5" s="586" t="s">
        <v>210</v>
      </c>
    </row>
    <row r="6" ht="12.75">
      <c r="B6" s="720" t="s">
        <v>162</v>
      </c>
    </row>
    <row r="7" ht="12.75">
      <c r="B7" s="720" t="s">
        <v>164</v>
      </c>
    </row>
    <row r="8" ht="12.75">
      <c r="B8" s="720" t="s">
        <v>167</v>
      </c>
    </row>
    <row r="9" ht="12.75">
      <c r="B9" s="720" t="s">
        <v>187</v>
      </c>
    </row>
    <row r="10" ht="12.75">
      <c r="B10" s="720" t="s">
        <v>188</v>
      </c>
    </row>
    <row r="11" ht="12.75">
      <c r="B11" s="720" t="s">
        <v>189</v>
      </c>
    </row>
    <row r="12" ht="12.75">
      <c r="B12" s="721" t="s">
        <v>196</v>
      </c>
    </row>
    <row r="13" ht="12.75">
      <c r="B13" s="722" t="s">
        <v>197</v>
      </c>
    </row>
    <row r="14" ht="12.75">
      <c r="B14" s="721" t="s">
        <v>201</v>
      </c>
    </row>
    <row r="16" ht="15">
      <c r="A16" s="586" t="s">
        <v>211</v>
      </c>
    </row>
    <row r="17" ht="12.75">
      <c r="B17" s="720" t="s">
        <v>151</v>
      </c>
    </row>
    <row r="18" ht="12.75">
      <c r="B18" s="723" t="s">
        <v>152</v>
      </c>
    </row>
    <row r="19" ht="12.75">
      <c r="B19" s="721" t="s">
        <v>153</v>
      </c>
    </row>
    <row r="20" ht="12.75">
      <c r="B20" s="721" t="s">
        <v>154</v>
      </c>
    </row>
    <row r="21" ht="12.75">
      <c r="B21" s="721" t="s">
        <v>155</v>
      </c>
    </row>
    <row r="22" ht="12.75">
      <c r="B22" s="720" t="s">
        <v>156</v>
      </c>
    </row>
    <row r="23" ht="12.75">
      <c r="B23" s="721" t="s">
        <v>157</v>
      </c>
    </row>
    <row r="24" ht="12.75">
      <c r="B24" s="720" t="s">
        <v>158</v>
      </c>
    </row>
    <row r="25" ht="12.75">
      <c r="B25" s="720" t="s">
        <v>159</v>
      </c>
    </row>
    <row r="26" ht="12.75">
      <c r="B26" s="720" t="s">
        <v>160</v>
      </c>
    </row>
    <row r="27" ht="12.75">
      <c r="B27" s="720" t="s">
        <v>161</v>
      </c>
    </row>
    <row r="29" ht="15">
      <c r="A29" s="586" t="s">
        <v>212</v>
      </c>
    </row>
    <row r="30" ht="12.75">
      <c r="B30" s="720" t="s">
        <v>213</v>
      </c>
    </row>
    <row r="31" ht="12.75">
      <c r="B31" s="720" t="s">
        <v>219</v>
      </c>
    </row>
    <row r="32" ht="12.75">
      <c r="B32" s="720" t="s">
        <v>348</v>
      </c>
    </row>
    <row r="33" ht="12.75">
      <c r="B33" s="720" t="s">
        <v>349</v>
      </c>
    </row>
    <row r="34" ht="12.75">
      <c r="B34" s="720" t="s">
        <v>361</v>
      </c>
    </row>
    <row r="35" ht="12.75">
      <c r="B35" s="720" t="s">
        <v>362</v>
      </c>
    </row>
    <row r="36" ht="12.75">
      <c r="B36" s="720" t="s">
        <v>363</v>
      </c>
    </row>
    <row r="37" ht="12.75">
      <c r="B37" s="720" t="s">
        <v>364</v>
      </c>
    </row>
    <row r="38" ht="12.75">
      <c r="B38" s="720" t="s">
        <v>365</v>
      </c>
    </row>
    <row r="39" ht="12.75">
      <c r="B39" s="720" t="s">
        <v>366</v>
      </c>
    </row>
  </sheetData>
  <sheetProtection/>
  <hyperlinks>
    <hyperlink ref="B6" location="'Table 1'!A1" display="Table 1: Suicide deaths and age-standardised rates, 1985-2009"/>
    <hyperlink ref="B7" location="'Table 2'!A1" display="Table 2: Suicide deaths and age-standardised rates by sex 1985-2009"/>
    <hyperlink ref="B8" location="'Table 3'!A1" display="Table 3:  Suicide deaths and age-specific rates, by five-year age group and sex, 2009"/>
    <hyperlink ref="B9" location="'A4'!A1" display="Table 4: Age-specific youth suicide rates by sex, 1986- 2009"/>
    <hyperlink ref="B10" location="'A5'!A1" display="Table 5:  Suicide deaths by ethnicity, age and sex, 2009"/>
    <hyperlink ref="B11" location="'A6'!A1" display="Table 6: Suicide deaths and age-standardised rates for Māori and non-Māori by sex, 1996-2009"/>
    <hyperlink ref="B12" location="'A7'!A1" display="Table 7:  Youth suicide deaths and age-specific rates for Māori and non-Māori by sex, 1996-2009"/>
    <hyperlink ref="B13" location="'Table 8'!A1" display="Table 8: Suicide numbers and age-standardised rates by NZDep2006 quintile, 2009"/>
    <hyperlink ref="B14" location="'Table 9'!A1" display="Table 9: Means of suicide, 1997-2009"/>
    <hyperlink ref="B17" location="'Table 10'!A1" display="Table 10: Intentional self-harm hospitalisations and age-standardised rates, 1996-2009"/>
    <hyperlink ref="B18" location="'Table 11'!A1" display="Table 11: Intentional self-harm hospitalisations and age-standardised rates by sex 1996-2009"/>
    <hyperlink ref="B19" location="'Table 12'!A1" display="Table 12: Intentional self-harm hospitalisation numbers and rates, by five-year age group and sex, 2009"/>
    <hyperlink ref="B20" location="'Table 13'!A1" display="Table 13: Youth intentional self-harm hospitalisation age-specific rates by sex, 1996- 2009"/>
    <hyperlink ref="B21" location="'Tables 14 &amp; 15'!A1" display="Table 14: Intentional self-harm hospitalisations by ethnicity, age and sex, 2009"/>
    <hyperlink ref="B22" location="'Tables 14 &amp; 15'!A1" display="Table 15: Number and age-standardised rates of intentional self-harm hospitalisations for Māori and non-Māori by sex, 1996-2009"/>
    <hyperlink ref="B23" location="'Table 16'!A1" display="Table 16 : Numbers and age-specific rates for Māori and non-Māori youth intentional self-harm hospitalisations by sex, 1996- 2009"/>
    <hyperlink ref="B24" location="'Table 17'!A1" display="Table 17: Self-harm hospitalisations by deprivation, numbers and age-standardised rates, 2009"/>
    <hyperlink ref="B25" location="'Tables 18, 19 &amp; 20'!A1" display="Table 18: Intentional self harm hospitalisations and age-standardised rates, by District Health Board (DHB) and sex, 2009"/>
    <hyperlink ref="B26" location="'Tables 18, 19 &amp; 20'!A1" display="Table 19: Intentional self harm hospitalisations and age-standardised rates, by District Health Board (DHB) and sex, accumulated data 2007- 2009"/>
    <hyperlink ref="B27" location="'Tables 18, 19 &amp; 20'!A1" display="Table 20: Intentional self harm hospitalisations and age-standardised rates, by District Health Board (DHB), ethnicity and sex, accumulated data 2007- 2009"/>
    <hyperlink ref="B30" location="'A1'!A1" display="Table A1: Estimated New Zealand resident population for mean year 31 December 2009, five-year age groups"/>
    <hyperlink ref="B31" location="'A2'!A1" display="Table A2: Estimated New Zealand resident population by District Health Board and five-year age group, 2007"/>
    <hyperlink ref="B32" location="'A3'!A1" display="Table A3: Estimated New Zealand resident population by District Health Board and five-year age group, 2008"/>
    <hyperlink ref="B33" location="'A4'!A1" display="Table A4: New Zealand projected deprivation quintile population by sex and 5 year age group, 2009"/>
    <hyperlink ref="B34" location="'A6'!A1" display="Table A6: Suicide deaths by DHB region, total population, 2005-2009"/>
    <hyperlink ref="B35" location="'A7'!A1" display="Table A7: Suicide deaths, by five-year age-group and sex, 1948-2009"/>
    <hyperlink ref="B36" location="'A8'!A1" display="Table A8: Age-specific suicide rates for OECD countries by sex and age-group"/>
    <hyperlink ref="B37" location="'Tables A9 &amp; A10'!A1" display="Table A9: Numbers of short stay Emergency Department admissions for intentional self-harm, 1996-2009 (excluded from the Suicide Facts: Deaths and intentional self-harm hospitalisations 2009 publication)"/>
    <hyperlink ref="B38" location="'Tables A9 &amp; A10'!A1" display="Table A10: Numbers of hospitalisations involving intentional self-harm within two days of a previous intentional self-harm hospitalisation, 1996-2009 (excluded from the Suicide Facts: Deaths and intentional self-harm hospitalisations 2009 publication)"/>
    <hyperlink ref="B39" location="'Table A11'!A1" display="Table A11: World Health Organization world standard population"/>
  </hyperlink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104"/>
  <sheetViews>
    <sheetView showGridLines="0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6.28125" style="18" customWidth="1"/>
    <col min="2" max="2" width="7.7109375" style="18" customWidth="1"/>
    <col min="3" max="18" width="6.421875" style="18" customWidth="1"/>
    <col min="19" max="20" width="6.00390625" style="18" customWidth="1"/>
    <col min="21" max="16384" width="9.140625" style="18" customWidth="1"/>
  </cols>
  <sheetData>
    <row r="1" ht="12.75">
      <c r="A1" s="19" t="s">
        <v>219</v>
      </c>
    </row>
    <row r="2" ht="13.5" thickBot="1"/>
    <row r="3" spans="1:20" ht="13.5" thickBot="1">
      <c r="A3" s="587"/>
      <c r="B3" s="588"/>
      <c r="C3" s="847" t="s">
        <v>214</v>
      </c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</row>
    <row r="4" spans="1:20" ht="13.5" thickBot="1">
      <c r="A4" s="589"/>
      <c r="B4" s="590" t="s">
        <v>215</v>
      </c>
      <c r="C4" s="591" t="s">
        <v>216</v>
      </c>
      <c r="D4" s="591" t="s">
        <v>217</v>
      </c>
      <c r="E4" s="591" t="s">
        <v>8</v>
      </c>
      <c r="F4" s="592" t="s">
        <v>9</v>
      </c>
      <c r="G4" s="592" t="s">
        <v>10</v>
      </c>
      <c r="H4" s="592" t="s">
        <v>11</v>
      </c>
      <c r="I4" s="592" t="s">
        <v>12</v>
      </c>
      <c r="J4" s="592" t="s">
        <v>13</v>
      </c>
      <c r="K4" s="592" t="s">
        <v>14</v>
      </c>
      <c r="L4" s="592" t="s">
        <v>15</v>
      </c>
      <c r="M4" s="592" t="s">
        <v>16</v>
      </c>
      <c r="N4" s="592" t="s">
        <v>17</v>
      </c>
      <c r="O4" s="592" t="s">
        <v>18</v>
      </c>
      <c r="P4" s="592" t="s">
        <v>19</v>
      </c>
      <c r="Q4" s="592" t="s">
        <v>20</v>
      </c>
      <c r="R4" s="592" t="s">
        <v>21</v>
      </c>
      <c r="S4" s="592" t="s">
        <v>22</v>
      </c>
      <c r="T4" s="592" t="s">
        <v>23</v>
      </c>
    </row>
    <row r="5" spans="1:24" ht="12.75">
      <c r="A5" s="16" t="s">
        <v>33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1" ht="12.75">
      <c r="A6" s="1" t="s">
        <v>220</v>
      </c>
      <c r="B6" s="600">
        <v>153800</v>
      </c>
      <c r="C6" s="601">
        <v>10860</v>
      </c>
      <c r="D6" s="600">
        <v>11610</v>
      </c>
      <c r="E6" s="600">
        <v>12740</v>
      </c>
      <c r="F6" s="600">
        <v>11350</v>
      </c>
      <c r="G6" s="600">
        <v>6840</v>
      </c>
      <c r="H6" s="600">
        <v>6520</v>
      </c>
      <c r="I6" s="600">
        <v>8100</v>
      </c>
      <c r="J6" s="600">
        <v>10080</v>
      </c>
      <c r="K6" s="600">
        <v>11190</v>
      </c>
      <c r="L6" s="600">
        <v>11740</v>
      </c>
      <c r="M6" s="600">
        <v>10830</v>
      </c>
      <c r="N6" s="600">
        <v>10060</v>
      </c>
      <c r="O6" s="600">
        <v>8810</v>
      </c>
      <c r="P6" s="602">
        <v>7730</v>
      </c>
      <c r="Q6" s="602">
        <v>5550</v>
      </c>
      <c r="R6" s="602">
        <v>4480</v>
      </c>
      <c r="S6" s="602">
        <v>3010</v>
      </c>
      <c r="T6" s="602">
        <v>2320</v>
      </c>
      <c r="U6" s="603"/>
    </row>
    <row r="7" spans="1:20" ht="12.75">
      <c r="A7" s="1" t="s">
        <v>221</v>
      </c>
      <c r="B7" s="600">
        <v>75500</v>
      </c>
      <c r="C7" s="602">
        <v>5450</v>
      </c>
      <c r="D7" s="602">
        <v>5910</v>
      </c>
      <c r="E7" s="602">
        <v>6550</v>
      </c>
      <c r="F7" s="602">
        <v>5930</v>
      </c>
      <c r="G7" s="602">
        <v>3550</v>
      </c>
      <c r="H7" s="602">
        <v>3050</v>
      </c>
      <c r="I7" s="602">
        <v>3790</v>
      </c>
      <c r="J7" s="602">
        <v>4730</v>
      </c>
      <c r="K7" s="602">
        <v>5330</v>
      </c>
      <c r="L7" s="602">
        <v>5600</v>
      </c>
      <c r="M7" s="602">
        <v>5310</v>
      </c>
      <c r="N7" s="602">
        <v>4970</v>
      </c>
      <c r="O7" s="602">
        <v>4330</v>
      </c>
      <c r="P7" s="602">
        <v>3930</v>
      </c>
      <c r="Q7" s="602">
        <v>2770</v>
      </c>
      <c r="R7" s="602">
        <v>2200</v>
      </c>
      <c r="S7" s="602">
        <v>1360</v>
      </c>
      <c r="T7" s="602">
        <v>790</v>
      </c>
    </row>
    <row r="8" spans="1:20" ht="12.75">
      <c r="A8" s="1" t="s">
        <v>222</v>
      </c>
      <c r="B8" s="600">
        <v>78300</v>
      </c>
      <c r="C8" s="602">
        <v>5420</v>
      </c>
      <c r="D8" s="602">
        <v>5700</v>
      </c>
      <c r="E8" s="602">
        <v>6190</v>
      </c>
      <c r="F8" s="602">
        <v>5420</v>
      </c>
      <c r="G8" s="602">
        <v>3290</v>
      </c>
      <c r="H8" s="602">
        <v>3470</v>
      </c>
      <c r="I8" s="602">
        <v>4300</v>
      </c>
      <c r="J8" s="602">
        <v>5350</v>
      </c>
      <c r="K8" s="602">
        <v>5860</v>
      </c>
      <c r="L8" s="602">
        <v>6140</v>
      </c>
      <c r="M8" s="602">
        <v>5510</v>
      </c>
      <c r="N8" s="602">
        <v>5090</v>
      </c>
      <c r="O8" s="602">
        <v>4480</v>
      </c>
      <c r="P8" s="602">
        <v>3790</v>
      </c>
      <c r="Q8" s="602">
        <v>2780</v>
      </c>
      <c r="R8" s="602">
        <v>2280</v>
      </c>
      <c r="S8" s="602">
        <v>1650</v>
      </c>
      <c r="T8" s="602">
        <v>1530</v>
      </c>
    </row>
    <row r="9" spans="1:20" ht="13.5">
      <c r="A9" s="16" t="s">
        <v>34</v>
      </c>
      <c r="B9" s="604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</row>
    <row r="10" spans="1:20" ht="12.75">
      <c r="A10" s="1" t="s">
        <v>220</v>
      </c>
      <c r="B10" s="600">
        <v>513300</v>
      </c>
      <c r="C10" s="601">
        <v>35560</v>
      </c>
      <c r="D10" s="600">
        <v>35360</v>
      </c>
      <c r="E10" s="600">
        <v>37390</v>
      </c>
      <c r="F10" s="600">
        <v>38670</v>
      </c>
      <c r="G10" s="600">
        <v>34870</v>
      </c>
      <c r="H10" s="600">
        <v>31770</v>
      </c>
      <c r="I10" s="600">
        <v>34580</v>
      </c>
      <c r="J10" s="600">
        <v>41700</v>
      </c>
      <c r="K10" s="600">
        <v>42120</v>
      </c>
      <c r="L10" s="600">
        <v>39540</v>
      </c>
      <c r="M10" s="600">
        <v>32240</v>
      </c>
      <c r="N10" s="600">
        <v>28680</v>
      </c>
      <c r="O10" s="600">
        <v>23290</v>
      </c>
      <c r="P10" s="600">
        <v>18190</v>
      </c>
      <c r="Q10" s="600">
        <v>13330</v>
      </c>
      <c r="R10" s="600">
        <v>11130</v>
      </c>
      <c r="S10" s="602">
        <v>8240</v>
      </c>
      <c r="T10" s="602">
        <v>6670</v>
      </c>
    </row>
    <row r="11" spans="1:20" ht="12.75">
      <c r="A11" s="1" t="s">
        <v>221</v>
      </c>
      <c r="B11" s="600">
        <v>251200</v>
      </c>
      <c r="C11" s="601">
        <v>18400</v>
      </c>
      <c r="D11" s="600">
        <v>18040</v>
      </c>
      <c r="E11" s="600">
        <v>19200</v>
      </c>
      <c r="F11" s="600">
        <v>19770</v>
      </c>
      <c r="G11" s="600">
        <v>17830</v>
      </c>
      <c r="H11" s="600">
        <v>15580</v>
      </c>
      <c r="I11" s="600">
        <v>16310</v>
      </c>
      <c r="J11" s="600">
        <v>19840</v>
      </c>
      <c r="K11" s="600">
        <v>20270</v>
      </c>
      <c r="L11" s="600">
        <v>19170</v>
      </c>
      <c r="M11" s="600">
        <v>15690</v>
      </c>
      <c r="N11" s="600">
        <v>14050</v>
      </c>
      <c r="O11" s="600">
        <v>11340</v>
      </c>
      <c r="P11" s="602">
        <v>8740</v>
      </c>
      <c r="Q11" s="602">
        <v>6280</v>
      </c>
      <c r="R11" s="602">
        <v>5110</v>
      </c>
      <c r="S11" s="602">
        <v>3440</v>
      </c>
      <c r="T11" s="602">
        <v>2130</v>
      </c>
    </row>
    <row r="12" spans="1:20" ht="12.75">
      <c r="A12" s="1" t="s">
        <v>222</v>
      </c>
      <c r="B12" s="600">
        <v>262100</v>
      </c>
      <c r="C12" s="601">
        <v>17160</v>
      </c>
      <c r="D12" s="600">
        <v>17320</v>
      </c>
      <c r="E12" s="600">
        <v>18190</v>
      </c>
      <c r="F12" s="600">
        <v>18910</v>
      </c>
      <c r="G12" s="600">
        <v>17040</v>
      </c>
      <c r="H12" s="600">
        <v>16190</v>
      </c>
      <c r="I12" s="600">
        <v>18270</v>
      </c>
      <c r="J12" s="600">
        <v>21870</v>
      </c>
      <c r="K12" s="600">
        <v>21850</v>
      </c>
      <c r="L12" s="600">
        <v>20370</v>
      </c>
      <c r="M12" s="600">
        <v>16550</v>
      </c>
      <c r="N12" s="600">
        <v>14620</v>
      </c>
      <c r="O12" s="600">
        <v>11950</v>
      </c>
      <c r="P12" s="602">
        <v>9450</v>
      </c>
      <c r="Q12" s="602">
        <v>7050</v>
      </c>
      <c r="R12" s="602">
        <v>6020</v>
      </c>
      <c r="S12" s="602">
        <v>4800</v>
      </c>
      <c r="T12" s="602">
        <v>4540</v>
      </c>
    </row>
    <row r="13" spans="1:20" ht="13.5">
      <c r="A13" s="16" t="s">
        <v>35</v>
      </c>
      <c r="B13" s="604"/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4"/>
      <c r="S13" s="604"/>
      <c r="T13" s="604"/>
    </row>
    <row r="14" spans="1:20" ht="12.75">
      <c r="A14" s="1" t="s">
        <v>220</v>
      </c>
      <c r="B14" s="600">
        <v>433200</v>
      </c>
      <c r="C14" s="601">
        <v>28250</v>
      </c>
      <c r="D14" s="600">
        <v>24770</v>
      </c>
      <c r="E14" s="600">
        <v>25490</v>
      </c>
      <c r="F14" s="600">
        <v>30020</v>
      </c>
      <c r="G14" s="600">
        <v>43420</v>
      </c>
      <c r="H14" s="600">
        <v>41870</v>
      </c>
      <c r="I14" s="600">
        <v>36860</v>
      </c>
      <c r="J14" s="600">
        <v>35340</v>
      </c>
      <c r="K14" s="600">
        <v>33440</v>
      </c>
      <c r="L14" s="600">
        <v>30260</v>
      </c>
      <c r="M14" s="600">
        <v>25390</v>
      </c>
      <c r="N14" s="600">
        <v>21400</v>
      </c>
      <c r="O14" s="600">
        <v>16070</v>
      </c>
      <c r="P14" s="600">
        <v>12720</v>
      </c>
      <c r="Q14" s="602">
        <v>8880</v>
      </c>
      <c r="R14" s="602">
        <v>7360</v>
      </c>
      <c r="S14" s="602">
        <v>5940</v>
      </c>
      <c r="T14" s="602">
        <v>5750</v>
      </c>
    </row>
    <row r="15" spans="1:20" ht="12.75">
      <c r="A15" s="1" t="s">
        <v>221</v>
      </c>
      <c r="B15" s="600">
        <v>212600</v>
      </c>
      <c r="C15" s="601">
        <v>14580</v>
      </c>
      <c r="D15" s="600">
        <v>12760</v>
      </c>
      <c r="E15" s="600">
        <v>13160</v>
      </c>
      <c r="F15" s="600">
        <v>15020</v>
      </c>
      <c r="G15" s="600">
        <v>21150</v>
      </c>
      <c r="H15" s="600">
        <v>20570</v>
      </c>
      <c r="I15" s="600">
        <v>17900</v>
      </c>
      <c r="J15" s="600">
        <v>17120</v>
      </c>
      <c r="K15" s="600">
        <v>16490</v>
      </c>
      <c r="L15" s="600">
        <v>14850</v>
      </c>
      <c r="M15" s="600">
        <v>12480</v>
      </c>
      <c r="N15" s="600">
        <v>10690</v>
      </c>
      <c r="O15" s="602">
        <v>7940</v>
      </c>
      <c r="P15" s="602">
        <v>6170</v>
      </c>
      <c r="Q15" s="602">
        <v>4240</v>
      </c>
      <c r="R15" s="602">
        <v>3340</v>
      </c>
      <c r="S15" s="602">
        <v>2380</v>
      </c>
      <c r="T15" s="602">
        <v>1730</v>
      </c>
    </row>
    <row r="16" spans="1:20" ht="12.75">
      <c r="A16" s="1" t="s">
        <v>222</v>
      </c>
      <c r="B16" s="600">
        <v>220700</v>
      </c>
      <c r="C16" s="601">
        <v>13660</v>
      </c>
      <c r="D16" s="600">
        <v>12010</v>
      </c>
      <c r="E16" s="600">
        <v>12340</v>
      </c>
      <c r="F16" s="600">
        <v>15000</v>
      </c>
      <c r="G16" s="600">
        <v>22270</v>
      </c>
      <c r="H16" s="600">
        <v>21300</v>
      </c>
      <c r="I16" s="600">
        <v>18950</v>
      </c>
      <c r="J16" s="600">
        <v>18220</v>
      </c>
      <c r="K16" s="600">
        <v>16950</v>
      </c>
      <c r="L16" s="600">
        <v>15410</v>
      </c>
      <c r="M16" s="600">
        <v>12910</v>
      </c>
      <c r="N16" s="600">
        <v>10710</v>
      </c>
      <c r="O16" s="602">
        <v>8130</v>
      </c>
      <c r="P16" s="602">
        <v>6550</v>
      </c>
      <c r="Q16" s="602">
        <v>4640</v>
      </c>
      <c r="R16" s="602">
        <v>4020</v>
      </c>
      <c r="S16" s="602">
        <v>3560</v>
      </c>
      <c r="T16" s="602">
        <v>4020</v>
      </c>
    </row>
    <row r="17" spans="1:20" ht="13.5">
      <c r="A17" s="16" t="s">
        <v>36</v>
      </c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</row>
    <row r="18" spans="1:20" ht="12.75">
      <c r="A18" s="1" t="s">
        <v>220</v>
      </c>
      <c r="B18" s="600">
        <v>464600</v>
      </c>
      <c r="C18" s="601">
        <v>39500</v>
      </c>
      <c r="D18" s="600">
        <v>38350</v>
      </c>
      <c r="E18" s="600">
        <v>39460</v>
      </c>
      <c r="F18" s="600">
        <v>39210</v>
      </c>
      <c r="G18" s="600">
        <v>32670</v>
      </c>
      <c r="H18" s="600">
        <v>29620</v>
      </c>
      <c r="I18" s="600">
        <v>30630</v>
      </c>
      <c r="J18" s="600">
        <v>35660</v>
      </c>
      <c r="K18" s="600">
        <v>35610</v>
      </c>
      <c r="L18" s="600">
        <v>32750</v>
      </c>
      <c r="M18" s="600">
        <v>27010</v>
      </c>
      <c r="N18" s="600">
        <v>23450</v>
      </c>
      <c r="O18" s="600">
        <v>18960</v>
      </c>
      <c r="P18" s="600">
        <v>14600</v>
      </c>
      <c r="Q18" s="602">
        <v>9940</v>
      </c>
      <c r="R18" s="602">
        <v>7880</v>
      </c>
      <c r="S18" s="602">
        <v>5310</v>
      </c>
      <c r="T18" s="602">
        <v>4030</v>
      </c>
    </row>
    <row r="19" spans="1:20" ht="12.75">
      <c r="A19" s="1" t="s">
        <v>221</v>
      </c>
      <c r="B19" s="600">
        <v>227200</v>
      </c>
      <c r="C19" s="601">
        <v>20330</v>
      </c>
      <c r="D19" s="600">
        <v>19470</v>
      </c>
      <c r="E19" s="600">
        <v>20110</v>
      </c>
      <c r="F19" s="600">
        <v>20000</v>
      </c>
      <c r="G19" s="600">
        <v>16160</v>
      </c>
      <c r="H19" s="600">
        <v>13980</v>
      </c>
      <c r="I19" s="600">
        <v>14200</v>
      </c>
      <c r="J19" s="600">
        <v>16810</v>
      </c>
      <c r="K19" s="600">
        <v>17200</v>
      </c>
      <c r="L19" s="600">
        <v>15940</v>
      </c>
      <c r="M19" s="600">
        <v>13300</v>
      </c>
      <c r="N19" s="600">
        <v>11490</v>
      </c>
      <c r="O19" s="602">
        <v>9310</v>
      </c>
      <c r="P19" s="602">
        <v>7100</v>
      </c>
      <c r="Q19" s="602">
        <v>4700</v>
      </c>
      <c r="R19" s="602">
        <v>3610</v>
      </c>
      <c r="S19" s="602">
        <v>2230</v>
      </c>
      <c r="T19" s="602">
        <v>1290</v>
      </c>
    </row>
    <row r="20" spans="1:20" ht="12.75">
      <c r="A20" s="1" t="s">
        <v>222</v>
      </c>
      <c r="B20" s="600">
        <v>237400</v>
      </c>
      <c r="C20" s="601">
        <v>19180</v>
      </c>
      <c r="D20" s="600">
        <v>18880</v>
      </c>
      <c r="E20" s="600">
        <v>19350</v>
      </c>
      <c r="F20" s="600">
        <v>19210</v>
      </c>
      <c r="G20" s="600">
        <v>16520</v>
      </c>
      <c r="H20" s="600">
        <v>15640</v>
      </c>
      <c r="I20" s="600">
        <v>16430</v>
      </c>
      <c r="J20" s="600">
        <v>18840</v>
      </c>
      <c r="K20" s="600">
        <v>18410</v>
      </c>
      <c r="L20" s="600">
        <v>16800</v>
      </c>
      <c r="M20" s="600">
        <v>13710</v>
      </c>
      <c r="N20" s="600">
        <v>11960</v>
      </c>
      <c r="O20" s="602">
        <v>9650</v>
      </c>
      <c r="P20" s="602">
        <v>7510</v>
      </c>
      <c r="Q20" s="602">
        <v>5230</v>
      </c>
      <c r="R20" s="602">
        <v>4280</v>
      </c>
      <c r="S20" s="602">
        <v>3080</v>
      </c>
      <c r="T20" s="602">
        <v>2740</v>
      </c>
    </row>
    <row r="21" spans="1:20" ht="13.5">
      <c r="A21" s="16" t="s">
        <v>37</v>
      </c>
      <c r="B21" s="604"/>
      <c r="C21" s="604"/>
      <c r="D21" s="604"/>
      <c r="E21" s="604"/>
      <c r="F21" s="604"/>
      <c r="G21" s="604"/>
      <c r="H21" s="604"/>
      <c r="I21" s="604"/>
      <c r="J21" s="604"/>
      <c r="K21" s="604"/>
      <c r="L21" s="604"/>
      <c r="M21" s="604"/>
      <c r="N21" s="604"/>
      <c r="O21" s="604"/>
      <c r="P21" s="604"/>
      <c r="Q21" s="604"/>
      <c r="R21" s="604"/>
      <c r="S21" s="604"/>
      <c r="T21" s="604"/>
    </row>
    <row r="22" spans="1:20" ht="12.75">
      <c r="A22" s="1" t="s">
        <v>220</v>
      </c>
      <c r="B22" s="600">
        <v>353100</v>
      </c>
      <c r="C22" s="601">
        <v>25500</v>
      </c>
      <c r="D22" s="600">
        <v>25770</v>
      </c>
      <c r="E22" s="600">
        <v>27160</v>
      </c>
      <c r="F22" s="600">
        <v>27860</v>
      </c>
      <c r="G22" s="600">
        <v>24560</v>
      </c>
      <c r="H22" s="600">
        <v>21210</v>
      </c>
      <c r="I22" s="600">
        <v>21480</v>
      </c>
      <c r="J22" s="600">
        <v>24590</v>
      </c>
      <c r="K22" s="600">
        <v>25060</v>
      </c>
      <c r="L22" s="600">
        <v>25230</v>
      </c>
      <c r="M22" s="600">
        <v>22440</v>
      </c>
      <c r="N22" s="600">
        <v>20150</v>
      </c>
      <c r="O22" s="600">
        <v>16740</v>
      </c>
      <c r="P22" s="600">
        <v>14100</v>
      </c>
      <c r="Q22" s="600">
        <v>10810</v>
      </c>
      <c r="R22" s="602">
        <v>9210</v>
      </c>
      <c r="S22" s="602">
        <v>6260</v>
      </c>
      <c r="T22" s="602">
        <v>4990</v>
      </c>
    </row>
    <row r="23" spans="1:20" ht="12.75">
      <c r="A23" s="1" t="s">
        <v>221</v>
      </c>
      <c r="B23" s="600">
        <v>173400</v>
      </c>
      <c r="C23" s="601">
        <v>12800</v>
      </c>
      <c r="D23" s="600">
        <v>13200</v>
      </c>
      <c r="E23" s="600">
        <v>14130</v>
      </c>
      <c r="F23" s="600">
        <v>14090</v>
      </c>
      <c r="G23" s="600">
        <v>12540</v>
      </c>
      <c r="H23" s="600">
        <v>10660</v>
      </c>
      <c r="I23" s="600">
        <v>10300</v>
      </c>
      <c r="J23" s="600">
        <v>11630</v>
      </c>
      <c r="K23" s="600">
        <v>12020</v>
      </c>
      <c r="L23" s="600">
        <v>12180</v>
      </c>
      <c r="M23" s="600">
        <v>11020</v>
      </c>
      <c r="N23" s="602">
        <v>9910</v>
      </c>
      <c r="O23" s="602">
        <v>8160</v>
      </c>
      <c r="P23" s="602">
        <v>6880</v>
      </c>
      <c r="Q23" s="602">
        <v>5240</v>
      </c>
      <c r="R23" s="602">
        <v>4280</v>
      </c>
      <c r="S23" s="602">
        <v>2700</v>
      </c>
      <c r="T23" s="602">
        <v>1630</v>
      </c>
    </row>
    <row r="24" spans="1:20" ht="12.75">
      <c r="A24" s="1" t="s">
        <v>222</v>
      </c>
      <c r="B24" s="600">
        <v>179800</v>
      </c>
      <c r="C24" s="601">
        <v>12690</v>
      </c>
      <c r="D24" s="600">
        <v>12570</v>
      </c>
      <c r="E24" s="600">
        <v>13020</v>
      </c>
      <c r="F24" s="600">
        <v>13770</v>
      </c>
      <c r="G24" s="600">
        <v>12030</v>
      </c>
      <c r="H24" s="600">
        <v>10560</v>
      </c>
      <c r="I24" s="600">
        <v>11180</v>
      </c>
      <c r="J24" s="600">
        <v>12970</v>
      </c>
      <c r="K24" s="600">
        <v>13040</v>
      </c>
      <c r="L24" s="600">
        <v>13040</v>
      </c>
      <c r="M24" s="600">
        <v>11430</v>
      </c>
      <c r="N24" s="600">
        <v>10240</v>
      </c>
      <c r="O24" s="602">
        <v>8580</v>
      </c>
      <c r="P24" s="602">
        <v>7220</v>
      </c>
      <c r="Q24" s="602">
        <v>5570</v>
      </c>
      <c r="R24" s="602">
        <v>4930</v>
      </c>
      <c r="S24" s="602">
        <v>3570</v>
      </c>
      <c r="T24" s="602">
        <v>3360</v>
      </c>
    </row>
    <row r="25" spans="1:20" ht="13.5">
      <c r="A25" s="16" t="s">
        <v>38</v>
      </c>
      <c r="B25" s="604"/>
      <c r="C25" s="604"/>
      <c r="D25" s="604"/>
      <c r="E25" s="604"/>
      <c r="F25" s="604"/>
      <c r="G25" s="604"/>
      <c r="H25" s="604"/>
      <c r="I25" s="604"/>
      <c r="J25" s="604"/>
      <c r="K25" s="604"/>
      <c r="L25" s="604"/>
      <c r="M25" s="604"/>
      <c r="N25" s="604"/>
      <c r="O25" s="604"/>
      <c r="P25" s="604"/>
      <c r="Q25" s="604"/>
      <c r="R25" s="604"/>
      <c r="S25" s="604"/>
      <c r="T25" s="604"/>
    </row>
    <row r="26" spans="1:20" ht="12.75">
      <c r="A26" s="1" t="s">
        <v>220</v>
      </c>
      <c r="B26" s="600">
        <v>101400</v>
      </c>
      <c r="C26" s="602">
        <v>7930</v>
      </c>
      <c r="D26" s="602">
        <v>7880</v>
      </c>
      <c r="E26" s="602">
        <v>8270</v>
      </c>
      <c r="F26" s="602">
        <v>7600</v>
      </c>
      <c r="G26" s="602">
        <v>5400</v>
      </c>
      <c r="H26" s="602">
        <v>5800</v>
      </c>
      <c r="I26" s="602">
        <v>6490</v>
      </c>
      <c r="J26" s="602">
        <v>7410</v>
      </c>
      <c r="K26" s="602">
        <v>7320</v>
      </c>
      <c r="L26" s="602">
        <v>7670</v>
      </c>
      <c r="M26" s="602">
        <v>6460</v>
      </c>
      <c r="N26" s="602">
        <v>5870</v>
      </c>
      <c r="O26" s="602">
        <v>4890</v>
      </c>
      <c r="P26" s="602">
        <v>4090</v>
      </c>
      <c r="Q26" s="602">
        <v>2960</v>
      </c>
      <c r="R26" s="602">
        <v>2480</v>
      </c>
      <c r="S26" s="602">
        <v>1680</v>
      </c>
      <c r="T26" s="602">
        <v>1250</v>
      </c>
    </row>
    <row r="27" spans="1:20" ht="12.75">
      <c r="A27" s="1" t="s">
        <v>221</v>
      </c>
      <c r="B27" s="600">
        <v>49800</v>
      </c>
      <c r="C27" s="602">
        <v>4080</v>
      </c>
      <c r="D27" s="602">
        <v>4080</v>
      </c>
      <c r="E27" s="602">
        <v>4230</v>
      </c>
      <c r="F27" s="602">
        <v>3930</v>
      </c>
      <c r="G27" s="602">
        <v>2760</v>
      </c>
      <c r="H27" s="602">
        <v>2740</v>
      </c>
      <c r="I27" s="602">
        <v>3090</v>
      </c>
      <c r="J27" s="602">
        <v>3540</v>
      </c>
      <c r="K27" s="602">
        <v>3470</v>
      </c>
      <c r="L27" s="602">
        <v>3760</v>
      </c>
      <c r="M27" s="602">
        <v>3120</v>
      </c>
      <c r="N27" s="602">
        <v>2840</v>
      </c>
      <c r="O27" s="602">
        <v>2390</v>
      </c>
      <c r="P27" s="602">
        <v>2030</v>
      </c>
      <c r="Q27" s="602">
        <v>1440</v>
      </c>
      <c r="R27" s="602">
        <v>1190</v>
      </c>
      <c r="S27" s="602">
        <v>680</v>
      </c>
      <c r="T27" s="602">
        <v>400</v>
      </c>
    </row>
    <row r="28" spans="1:20" ht="12.75">
      <c r="A28" s="1" t="s">
        <v>222</v>
      </c>
      <c r="B28" s="600">
        <v>51700</v>
      </c>
      <c r="C28" s="602">
        <v>3860</v>
      </c>
      <c r="D28" s="602">
        <v>3800</v>
      </c>
      <c r="E28" s="602">
        <v>4040</v>
      </c>
      <c r="F28" s="602">
        <v>3660</v>
      </c>
      <c r="G28" s="602">
        <v>2650</v>
      </c>
      <c r="H28" s="602">
        <v>3070</v>
      </c>
      <c r="I28" s="602">
        <v>3400</v>
      </c>
      <c r="J28" s="602">
        <v>3870</v>
      </c>
      <c r="K28" s="602">
        <v>3860</v>
      </c>
      <c r="L28" s="602">
        <v>3910</v>
      </c>
      <c r="M28" s="602">
        <v>3340</v>
      </c>
      <c r="N28" s="602">
        <v>3030</v>
      </c>
      <c r="O28" s="602">
        <v>2500</v>
      </c>
      <c r="P28" s="602">
        <v>2070</v>
      </c>
      <c r="Q28" s="602">
        <v>1520</v>
      </c>
      <c r="R28" s="602">
        <v>1290</v>
      </c>
      <c r="S28" s="602">
        <v>990</v>
      </c>
      <c r="T28" s="602">
        <v>850</v>
      </c>
    </row>
    <row r="29" spans="1:20" ht="13.5">
      <c r="A29" s="16" t="s">
        <v>39</v>
      </c>
      <c r="B29" s="604"/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4"/>
      <c r="R29" s="604"/>
      <c r="S29" s="604"/>
      <c r="T29" s="604"/>
    </row>
    <row r="30" spans="1:20" ht="12.75">
      <c r="A30" s="1" t="s">
        <v>220</v>
      </c>
      <c r="B30" s="600">
        <v>203300</v>
      </c>
      <c r="C30" s="601">
        <v>13970</v>
      </c>
      <c r="D30" s="600">
        <v>14840</v>
      </c>
      <c r="E30" s="600">
        <v>15840</v>
      </c>
      <c r="F30" s="600">
        <v>14370</v>
      </c>
      <c r="G30" s="600">
        <v>9450</v>
      </c>
      <c r="H30" s="600">
        <v>9980</v>
      </c>
      <c r="I30" s="600">
        <v>11520</v>
      </c>
      <c r="J30" s="600">
        <v>13830</v>
      </c>
      <c r="K30" s="600">
        <v>14560</v>
      </c>
      <c r="L30" s="600">
        <v>15040</v>
      </c>
      <c r="M30" s="600">
        <v>13720</v>
      </c>
      <c r="N30" s="600">
        <v>12320</v>
      </c>
      <c r="O30" s="600">
        <v>10920</v>
      </c>
      <c r="P30" s="600">
        <v>10010</v>
      </c>
      <c r="Q30" s="602">
        <v>7810</v>
      </c>
      <c r="R30" s="602">
        <v>6740</v>
      </c>
      <c r="S30" s="602">
        <v>4850</v>
      </c>
      <c r="T30" s="602">
        <v>3590</v>
      </c>
    </row>
    <row r="31" spans="1:20" ht="12.75">
      <c r="A31" s="1" t="s">
        <v>221</v>
      </c>
      <c r="B31" s="600">
        <v>99000</v>
      </c>
      <c r="C31" s="602">
        <v>7240</v>
      </c>
      <c r="D31" s="602">
        <v>7710</v>
      </c>
      <c r="E31" s="602">
        <v>8050</v>
      </c>
      <c r="F31" s="602">
        <v>7420</v>
      </c>
      <c r="G31" s="602">
        <v>4730</v>
      </c>
      <c r="H31" s="602">
        <v>4830</v>
      </c>
      <c r="I31" s="602">
        <v>5450</v>
      </c>
      <c r="J31" s="602">
        <v>6380</v>
      </c>
      <c r="K31" s="602">
        <v>6910</v>
      </c>
      <c r="L31" s="602">
        <v>7240</v>
      </c>
      <c r="M31" s="602">
        <v>6560</v>
      </c>
      <c r="N31" s="602">
        <v>6060</v>
      </c>
      <c r="O31" s="602">
        <v>5230</v>
      </c>
      <c r="P31" s="602">
        <v>4770</v>
      </c>
      <c r="Q31" s="602">
        <v>3750</v>
      </c>
      <c r="R31" s="602">
        <v>3240</v>
      </c>
      <c r="S31" s="602">
        <v>2120</v>
      </c>
      <c r="T31" s="602">
        <v>1250</v>
      </c>
    </row>
    <row r="32" spans="1:20" ht="13.5" thickBot="1">
      <c r="A32" s="1" t="s">
        <v>222</v>
      </c>
      <c r="B32" s="600">
        <v>104400</v>
      </c>
      <c r="C32" s="602">
        <v>6730</v>
      </c>
      <c r="D32" s="602">
        <v>7130</v>
      </c>
      <c r="E32" s="602">
        <v>7780</v>
      </c>
      <c r="F32" s="602">
        <v>6950</v>
      </c>
      <c r="G32" s="602">
        <v>4710</v>
      </c>
      <c r="H32" s="602">
        <v>5150</v>
      </c>
      <c r="I32" s="602">
        <v>6070</v>
      </c>
      <c r="J32" s="602">
        <v>7450</v>
      </c>
      <c r="K32" s="602">
        <v>7640</v>
      </c>
      <c r="L32" s="602">
        <v>7800</v>
      </c>
      <c r="M32" s="602">
        <v>7160</v>
      </c>
      <c r="N32" s="602">
        <v>6250</v>
      </c>
      <c r="O32" s="602">
        <v>5690</v>
      </c>
      <c r="P32" s="602">
        <v>5240</v>
      </c>
      <c r="Q32" s="602">
        <v>4060</v>
      </c>
      <c r="R32" s="602">
        <v>3500</v>
      </c>
      <c r="S32" s="602">
        <v>2720</v>
      </c>
      <c r="T32" s="602">
        <v>2340</v>
      </c>
    </row>
    <row r="33" spans="1:20" ht="13.5" thickBot="1">
      <c r="A33" s="587"/>
      <c r="B33" s="588"/>
      <c r="C33" s="847" t="s">
        <v>214</v>
      </c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</row>
    <row r="34" spans="1:20" ht="13.5" thickBot="1">
      <c r="A34" s="589"/>
      <c r="B34" s="590" t="s">
        <v>215</v>
      </c>
      <c r="C34" s="591" t="s">
        <v>216</v>
      </c>
      <c r="D34" s="591" t="s">
        <v>217</v>
      </c>
      <c r="E34" s="591" t="s">
        <v>8</v>
      </c>
      <c r="F34" s="592" t="s">
        <v>9</v>
      </c>
      <c r="G34" s="592" t="s">
        <v>10</v>
      </c>
      <c r="H34" s="592" t="s">
        <v>11</v>
      </c>
      <c r="I34" s="592" t="s">
        <v>12</v>
      </c>
      <c r="J34" s="592" t="s">
        <v>13</v>
      </c>
      <c r="K34" s="592" t="s">
        <v>14</v>
      </c>
      <c r="L34" s="592" t="s">
        <v>15</v>
      </c>
      <c r="M34" s="592" t="s">
        <v>16</v>
      </c>
      <c r="N34" s="592" t="s">
        <v>17</v>
      </c>
      <c r="O34" s="592" t="s">
        <v>18</v>
      </c>
      <c r="P34" s="592" t="s">
        <v>19</v>
      </c>
      <c r="Q34" s="592" t="s">
        <v>20</v>
      </c>
      <c r="R34" s="592" t="s">
        <v>21</v>
      </c>
      <c r="S34" s="592" t="s">
        <v>22</v>
      </c>
      <c r="T34" s="592" t="s">
        <v>23</v>
      </c>
    </row>
    <row r="35" spans="1:20" ht="13.5">
      <c r="A35" s="16" t="s">
        <v>40</v>
      </c>
      <c r="B35" s="604"/>
      <c r="C35" s="604"/>
      <c r="D35" s="604"/>
      <c r="E35" s="604"/>
      <c r="F35" s="604"/>
      <c r="G35" s="604"/>
      <c r="H35" s="604"/>
      <c r="I35" s="604"/>
      <c r="J35" s="604"/>
      <c r="K35" s="604"/>
      <c r="L35" s="604"/>
      <c r="M35" s="604"/>
      <c r="N35" s="604"/>
      <c r="O35" s="604"/>
      <c r="P35" s="604"/>
      <c r="Q35" s="604"/>
      <c r="R35" s="604"/>
      <c r="S35" s="604"/>
      <c r="T35" s="604"/>
    </row>
    <row r="36" spans="1:20" ht="12.75">
      <c r="A36" s="1" t="s">
        <v>220</v>
      </c>
      <c r="B36" s="600">
        <v>45900</v>
      </c>
      <c r="C36" s="602">
        <v>3750</v>
      </c>
      <c r="D36" s="602">
        <v>3830</v>
      </c>
      <c r="E36" s="602">
        <v>4110</v>
      </c>
      <c r="F36" s="602">
        <v>3740</v>
      </c>
      <c r="G36" s="602">
        <v>2400</v>
      </c>
      <c r="H36" s="602">
        <v>2350</v>
      </c>
      <c r="I36" s="602">
        <v>2700</v>
      </c>
      <c r="J36" s="602">
        <v>3130</v>
      </c>
      <c r="K36" s="602">
        <v>3150</v>
      </c>
      <c r="L36" s="602">
        <v>3380</v>
      </c>
      <c r="M36" s="602">
        <v>3060</v>
      </c>
      <c r="N36" s="602">
        <v>2720</v>
      </c>
      <c r="O36" s="602">
        <v>1990</v>
      </c>
      <c r="P36" s="602">
        <v>1720</v>
      </c>
      <c r="Q36" s="602">
        <v>1350</v>
      </c>
      <c r="R36" s="602">
        <v>1120</v>
      </c>
      <c r="S36" s="602">
        <v>770</v>
      </c>
      <c r="T36" s="602">
        <v>630</v>
      </c>
    </row>
    <row r="37" spans="1:20" ht="12.75">
      <c r="A37" s="1" t="s">
        <v>221</v>
      </c>
      <c r="B37" s="600">
        <v>22300</v>
      </c>
      <c r="C37" s="602">
        <v>1910</v>
      </c>
      <c r="D37" s="602">
        <v>1970</v>
      </c>
      <c r="E37" s="602">
        <v>2050</v>
      </c>
      <c r="F37" s="602">
        <v>1930</v>
      </c>
      <c r="G37" s="602">
        <v>1150</v>
      </c>
      <c r="H37" s="602">
        <v>1130</v>
      </c>
      <c r="I37" s="602">
        <v>1270</v>
      </c>
      <c r="J37" s="602">
        <v>1440</v>
      </c>
      <c r="K37" s="602">
        <v>1510</v>
      </c>
      <c r="L37" s="602">
        <v>1570</v>
      </c>
      <c r="M37" s="602">
        <v>1540</v>
      </c>
      <c r="N37" s="602">
        <v>1390</v>
      </c>
      <c r="O37" s="602">
        <v>980</v>
      </c>
      <c r="P37" s="602">
        <v>830</v>
      </c>
      <c r="Q37" s="602">
        <v>630</v>
      </c>
      <c r="R37" s="602">
        <v>500</v>
      </c>
      <c r="S37" s="602">
        <v>310</v>
      </c>
      <c r="T37" s="602">
        <v>180</v>
      </c>
    </row>
    <row r="38" spans="1:20" ht="12.75">
      <c r="A38" s="1" t="s">
        <v>222</v>
      </c>
      <c r="B38" s="600">
        <v>23600</v>
      </c>
      <c r="C38" s="602">
        <v>1840</v>
      </c>
      <c r="D38" s="602">
        <v>1860</v>
      </c>
      <c r="E38" s="602">
        <v>2060</v>
      </c>
      <c r="F38" s="602">
        <v>1810</v>
      </c>
      <c r="G38" s="602">
        <v>1250</v>
      </c>
      <c r="H38" s="602">
        <v>1220</v>
      </c>
      <c r="I38" s="602">
        <v>1430</v>
      </c>
      <c r="J38" s="602">
        <v>1690</v>
      </c>
      <c r="K38" s="602">
        <v>1640</v>
      </c>
      <c r="L38" s="602">
        <v>1800</v>
      </c>
      <c r="M38" s="602">
        <v>1520</v>
      </c>
      <c r="N38" s="602">
        <v>1340</v>
      </c>
      <c r="O38" s="602">
        <v>1010</v>
      </c>
      <c r="P38" s="602">
        <v>890</v>
      </c>
      <c r="Q38" s="602">
        <v>720</v>
      </c>
      <c r="R38" s="602">
        <v>620</v>
      </c>
      <c r="S38" s="602">
        <v>460</v>
      </c>
      <c r="T38" s="602">
        <v>450</v>
      </c>
    </row>
    <row r="39" spans="1:20" ht="13.5">
      <c r="A39" s="16" t="s">
        <v>223</v>
      </c>
      <c r="B39" s="604"/>
      <c r="C39" s="604"/>
      <c r="D39" s="604"/>
      <c r="E39" s="604"/>
      <c r="F39" s="604"/>
      <c r="G39" s="604"/>
      <c r="H39" s="604"/>
      <c r="I39" s="604"/>
      <c r="J39" s="604"/>
      <c r="K39" s="604"/>
      <c r="L39" s="604"/>
      <c r="M39" s="604"/>
      <c r="N39" s="604"/>
      <c r="O39" s="604"/>
      <c r="P39" s="604"/>
      <c r="Q39" s="604"/>
      <c r="R39" s="604"/>
      <c r="S39" s="604"/>
      <c r="T39" s="604"/>
    </row>
    <row r="40" spans="1:20" ht="12.75">
      <c r="A40" s="1" t="s">
        <v>220</v>
      </c>
      <c r="B40" s="600">
        <v>153000</v>
      </c>
      <c r="C40" s="601">
        <v>10950</v>
      </c>
      <c r="D40" s="600">
        <v>11430</v>
      </c>
      <c r="E40" s="600">
        <v>12210</v>
      </c>
      <c r="F40" s="600">
        <v>11520</v>
      </c>
      <c r="G40" s="602">
        <v>7440</v>
      </c>
      <c r="H40" s="602">
        <v>7770</v>
      </c>
      <c r="I40" s="602">
        <v>9080</v>
      </c>
      <c r="J40" s="600">
        <v>10540</v>
      </c>
      <c r="K40" s="600">
        <v>11130</v>
      </c>
      <c r="L40" s="600">
        <v>11540</v>
      </c>
      <c r="M40" s="600">
        <v>10160</v>
      </c>
      <c r="N40" s="602">
        <v>9760</v>
      </c>
      <c r="O40" s="602">
        <v>7870</v>
      </c>
      <c r="P40" s="602">
        <v>6570</v>
      </c>
      <c r="Q40" s="602">
        <v>5000</v>
      </c>
      <c r="R40" s="602">
        <v>4350</v>
      </c>
      <c r="S40" s="602">
        <v>3140</v>
      </c>
      <c r="T40" s="602">
        <v>2560</v>
      </c>
    </row>
    <row r="41" spans="1:20" ht="12.75">
      <c r="A41" s="1" t="s">
        <v>221</v>
      </c>
      <c r="B41" s="600">
        <v>74400</v>
      </c>
      <c r="C41" s="602">
        <v>5570</v>
      </c>
      <c r="D41" s="602">
        <v>5790</v>
      </c>
      <c r="E41" s="602">
        <v>6300</v>
      </c>
      <c r="F41" s="602">
        <v>5800</v>
      </c>
      <c r="G41" s="602">
        <v>3840</v>
      </c>
      <c r="H41" s="602">
        <v>3740</v>
      </c>
      <c r="I41" s="602">
        <v>4270</v>
      </c>
      <c r="J41" s="602">
        <v>5010</v>
      </c>
      <c r="K41" s="602">
        <v>5300</v>
      </c>
      <c r="L41" s="602">
        <v>5530</v>
      </c>
      <c r="M41" s="602">
        <v>4970</v>
      </c>
      <c r="N41" s="602">
        <v>4780</v>
      </c>
      <c r="O41" s="602">
        <v>3900</v>
      </c>
      <c r="P41" s="602">
        <v>3150</v>
      </c>
      <c r="Q41" s="602">
        <v>2390</v>
      </c>
      <c r="R41" s="602">
        <v>1990</v>
      </c>
      <c r="S41" s="602">
        <v>1250</v>
      </c>
      <c r="T41" s="602">
        <v>830</v>
      </c>
    </row>
    <row r="42" spans="1:20" ht="12.75">
      <c r="A42" s="1" t="s">
        <v>222</v>
      </c>
      <c r="B42" s="600">
        <v>78600</v>
      </c>
      <c r="C42" s="602">
        <v>5370</v>
      </c>
      <c r="D42" s="602">
        <v>5640</v>
      </c>
      <c r="E42" s="602">
        <v>5910</v>
      </c>
      <c r="F42" s="602">
        <v>5730</v>
      </c>
      <c r="G42" s="602">
        <v>3610</v>
      </c>
      <c r="H42" s="602">
        <v>4030</v>
      </c>
      <c r="I42" s="602">
        <v>4820</v>
      </c>
      <c r="J42" s="602">
        <v>5540</v>
      </c>
      <c r="K42" s="602">
        <v>5830</v>
      </c>
      <c r="L42" s="602">
        <v>6010</v>
      </c>
      <c r="M42" s="602">
        <v>5190</v>
      </c>
      <c r="N42" s="602">
        <v>4970</v>
      </c>
      <c r="O42" s="602">
        <v>3960</v>
      </c>
      <c r="P42" s="602">
        <v>3420</v>
      </c>
      <c r="Q42" s="602">
        <v>2600</v>
      </c>
      <c r="R42" s="602">
        <v>2360</v>
      </c>
      <c r="S42" s="602">
        <v>1890</v>
      </c>
      <c r="T42" s="602">
        <v>1730</v>
      </c>
    </row>
    <row r="43" spans="1:20" ht="13.5">
      <c r="A43" s="16" t="s">
        <v>42</v>
      </c>
      <c r="B43" s="604"/>
      <c r="C43" s="604"/>
      <c r="D43" s="604"/>
      <c r="E43" s="604"/>
      <c r="F43" s="604"/>
      <c r="G43" s="604"/>
      <c r="H43" s="604"/>
      <c r="I43" s="604"/>
      <c r="J43" s="604"/>
      <c r="K43" s="604"/>
      <c r="L43" s="604"/>
      <c r="M43" s="604"/>
      <c r="N43" s="604"/>
      <c r="O43" s="604"/>
      <c r="P43" s="604"/>
      <c r="Q43" s="604"/>
      <c r="R43" s="604"/>
      <c r="S43" s="604"/>
      <c r="T43" s="604"/>
    </row>
    <row r="44" spans="1:20" ht="12.75">
      <c r="A44" s="1" t="s">
        <v>220</v>
      </c>
      <c r="B44" s="600">
        <v>107300</v>
      </c>
      <c r="C44" s="602">
        <v>7220</v>
      </c>
      <c r="D44" s="602">
        <v>7620</v>
      </c>
      <c r="E44" s="602">
        <v>8060</v>
      </c>
      <c r="F44" s="602">
        <v>8090</v>
      </c>
      <c r="G44" s="602">
        <v>5510</v>
      </c>
      <c r="H44" s="602">
        <v>5750</v>
      </c>
      <c r="I44" s="602">
        <v>6520</v>
      </c>
      <c r="J44" s="602">
        <v>7380</v>
      </c>
      <c r="K44" s="602">
        <v>7820</v>
      </c>
      <c r="L44" s="602">
        <v>8100</v>
      </c>
      <c r="M44" s="602">
        <v>7240</v>
      </c>
      <c r="N44" s="602">
        <v>6530</v>
      </c>
      <c r="O44" s="602">
        <v>5430</v>
      </c>
      <c r="P44" s="602">
        <v>4530</v>
      </c>
      <c r="Q44" s="602">
        <v>3740</v>
      </c>
      <c r="R44" s="602">
        <v>3320</v>
      </c>
      <c r="S44" s="602">
        <v>2570</v>
      </c>
      <c r="T44" s="602">
        <v>1910</v>
      </c>
    </row>
    <row r="45" spans="1:20" ht="12.75">
      <c r="A45" s="1" t="s">
        <v>221</v>
      </c>
      <c r="B45" s="600">
        <v>52900</v>
      </c>
      <c r="C45" s="602">
        <v>3750</v>
      </c>
      <c r="D45" s="602">
        <v>3940</v>
      </c>
      <c r="E45" s="602">
        <v>4100</v>
      </c>
      <c r="F45" s="602">
        <v>4190</v>
      </c>
      <c r="G45" s="602">
        <v>2890</v>
      </c>
      <c r="H45" s="602">
        <v>2870</v>
      </c>
      <c r="I45" s="602">
        <v>3110</v>
      </c>
      <c r="J45" s="602">
        <v>3530</v>
      </c>
      <c r="K45" s="602">
        <v>3820</v>
      </c>
      <c r="L45" s="602">
        <v>3940</v>
      </c>
      <c r="M45" s="602">
        <v>3590</v>
      </c>
      <c r="N45" s="602">
        <v>3280</v>
      </c>
      <c r="O45" s="602">
        <v>2680</v>
      </c>
      <c r="P45" s="602">
        <v>2210</v>
      </c>
      <c r="Q45" s="602">
        <v>1790</v>
      </c>
      <c r="R45" s="602">
        <v>1550</v>
      </c>
      <c r="S45" s="602">
        <v>1010</v>
      </c>
      <c r="T45" s="602">
        <v>650</v>
      </c>
    </row>
    <row r="46" spans="1:20" ht="12.75">
      <c r="A46" s="1" t="s">
        <v>222</v>
      </c>
      <c r="B46" s="600">
        <v>54400</v>
      </c>
      <c r="C46" s="602">
        <v>3470</v>
      </c>
      <c r="D46" s="602">
        <v>3680</v>
      </c>
      <c r="E46" s="602">
        <v>3960</v>
      </c>
      <c r="F46" s="602">
        <v>3900</v>
      </c>
      <c r="G46" s="602">
        <v>2620</v>
      </c>
      <c r="H46" s="602">
        <v>2880</v>
      </c>
      <c r="I46" s="602">
        <v>3410</v>
      </c>
      <c r="J46" s="602">
        <v>3850</v>
      </c>
      <c r="K46" s="602">
        <v>4000</v>
      </c>
      <c r="L46" s="602">
        <v>4160</v>
      </c>
      <c r="M46" s="602">
        <v>3650</v>
      </c>
      <c r="N46" s="602">
        <v>3250</v>
      </c>
      <c r="O46" s="602">
        <v>2760</v>
      </c>
      <c r="P46" s="602">
        <v>2330</v>
      </c>
      <c r="Q46" s="602">
        <v>1950</v>
      </c>
      <c r="R46" s="602">
        <v>1770</v>
      </c>
      <c r="S46" s="602">
        <v>1560</v>
      </c>
      <c r="T46" s="602">
        <v>1260</v>
      </c>
    </row>
    <row r="47" spans="1:20" ht="13.5">
      <c r="A47" s="16" t="s">
        <v>43</v>
      </c>
      <c r="B47" s="604"/>
      <c r="C47" s="604"/>
      <c r="D47" s="604"/>
      <c r="E47" s="604"/>
      <c r="F47" s="604"/>
      <c r="G47" s="604"/>
      <c r="H47" s="604"/>
      <c r="I47" s="604"/>
      <c r="J47" s="604"/>
      <c r="K47" s="604"/>
      <c r="L47" s="604"/>
      <c r="M47" s="604"/>
      <c r="N47" s="604"/>
      <c r="O47" s="604"/>
      <c r="P47" s="604"/>
      <c r="Q47" s="604"/>
      <c r="R47" s="604"/>
      <c r="S47" s="604"/>
      <c r="T47" s="604"/>
    </row>
    <row r="48" spans="1:20" ht="12.75">
      <c r="A48" s="1" t="s">
        <v>220</v>
      </c>
      <c r="B48" s="600">
        <v>164200</v>
      </c>
      <c r="C48" s="601">
        <v>11000</v>
      </c>
      <c r="D48" s="600">
        <v>11160</v>
      </c>
      <c r="E48" s="600">
        <v>12030</v>
      </c>
      <c r="F48" s="600">
        <v>13510</v>
      </c>
      <c r="G48" s="600">
        <v>12270</v>
      </c>
      <c r="H48" s="600">
        <v>9480</v>
      </c>
      <c r="I48" s="600">
        <v>9530</v>
      </c>
      <c r="J48" s="600">
        <v>10900</v>
      </c>
      <c r="K48" s="600">
        <v>11450</v>
      </c>
      <c r="L48" s="600">
        <v>11760</v>
      </c>
      <c r="M48" s="600">
        <v>10190</v>
      </c>
      <c r="N48" s="602">
        <v>9470</v>
      </c>
      <c r="O48" s="602">
        <v>7960</v>
      </c>
      <c r="P48" s="602">
        <v>7050</v>
      </c>
      <c r="Q48" s="602">
        <v>5600</v>
      </c>
      <c r="R48" s="602">
        <v>4740</v>
      </c>
      <c r="S48" s="602">
        <v>3420</v>
      </c>
      <c r="T48" s="602">
        <v>2700</v>
      </c>
    </row>
    <row r="49" spans="1:20" ht="12.75">
      <c r="A49" s="1" t="s">
        <v>221</v>
      </c>
      <c r="B49" s="600">
        <v>79900</v>
      </c>
      <c r="C49" s="602">
        <v>5600</v>
      </c>
      <c r="D49" s="602">
        <v>5610</v>
      </c>
      <c r="E49" s="602">
        <v>6120</v>
      </c>
      <c r="F49" s="602">
        <v>6770</v>
      </c>
      <c r="G49" s="602">
        <v>6250</v>
      </c>
      <c r="H49" s="602">
        <v>4630</v>
      </c>
      <c r="I49" s="602">
        <v>4570</v>
      </c>
      <c r="J49" s="602">
        <v>5170</v>
      </c>
      <c r="K49" s="602">
        <v>5470</v>
      </c>
      <c r="L49" s="602">
        <v>5770</v>
      </c>
      <c r="M49" s="602">
        <v>4900</v>
      </c>
      <c r="N49" s="602">
        <v>4610</v>
      </c>
      <c r="O49" s="602">
        <v>3890</v>
      </c>
      <c r="P49" s="602">
        <v>3410</v>
      </c>
      <c r="Q49" s="602">
        <v>2670</v>
      </c>
      <c r="R49" s="602">
        <v>2200</v>
      </c>
      <c r="S49" s="602">
        <v>1420</v>
      </c>
      <c r="T49" s="602">
        <v>850</v>
      </c>
    </row>
    <row r="50" spans="1:20" ht="12.75">
      <c r="A50" s="1" t="s">
        <v>222</v>
      </c>
      <c r="B50" s="600">
        <v>84300</v>
      </c>
      <c r="C50" s="602">
        <v>5400</v>
      </c>
      <c r="D50" s="602">
        <v>5550</v>
      </c>
      <c r="E50" s="602">
        <v>5910</v>
      </c>
      <c r="F50" s="602">
        <v>6750</v>
      </c>
      <c r="G50" s="602">
        <v>6020</v>
      </c>
      <c r="H50" s="602">
        <v>4850</v>
      </c>
      <c r="I50" s="602">
        <v>4960</v>
      </c>
      <c r="J50" s="602">
        <v>5730</v>
      </c>
      <c r="K50" s="602">
        <v>5980</v>
      </c>
      <c r="L50" s="602">
        <v>5990</v>
      </c>
      <c r="M50" s="602">
        <v>5280</v>
      </c>
      <c r="N50" s="602">
        <v>4850</v>
      </c>
      <c r="O50" s="602">
        <v>4070</v>
      </c>
      <c r="P50" s="602">
        <v>3630</v>
      </c>
      <c r="Q50" s="602">
        <v>2930</v>
      </c>
      <c r="R50" s="602">
        <v>2540</v>
      </c>
      <c r="S50" s="602">
        <v>2010</v>
      </c>
      <c r="T50" s="602">
        <v>1840</v>
      </c>
    </row>
    <row r="51" spans="1:20" ht="13.5">
      <c r="A51" s="16" t="s">
        <v>44</v>
      </c>
      <c r="B51" s="604"/>
      <c r="C51" s="604"/>
      <c r="D51" s="604"/>
      <c r="E51" s="604"/>
      <c r="F51" s="604"/>
      <c r="G51" s="604"/>
      <c r="H51" s="604"/>
      <c r="I51" s="604"/>
      <c r="J51" s="604"/>
      <c r="K51" s="604"/>
      <c r="L51" s="604"/>
      <c r="M51" s="604"/>
      <c r="N51" s="604"/>
      <c r="O51" s="604"/>
      <c r="P51" s="604"/>
      <c r="Q51" s="604"/>
      <c r="R51" s="604"/>
      <c r="S51" s="604"/>
      <c r="T51" s="604"/>
    </row>
    <row r="52" spans="1:20" ht="12.75">
      <c r="A52" s="1" t="s">
        <v>220</v>
      </c>
      <c r="B52" s="600">
        <v>63500</v>
      </c>
      <c r="C52" s="602">
        <v>4190</v>
      </c>
      <c r="D52" s="602">
        <v>4470</v>
      </c>
      <c r="E52" s="602">
        <v>5090</v>
      </c>
      <c r="F52" s="602">
        <v>4950</v>
      </c>
      <c r="G52" s="602">
        <v>3240</v>
      </c>
      <c r="H52" s="602">
        <v>3030</v>
      </c>
      <c r="I52" s="602">
        <v>3440</v>
      </c>
      <c r="J52" s="602">
        <v>4120</v>
      </c>
      <c r="K52" s="602">
        <v>4550</v>
      </c>
      <c r="L52" s="602">
        <v>4780</v>
      </c>
      <c r="M52" s="602">
        <v>4380</v>
      </c>
      <c r="N52" s="602">
        <v>3850</v>
      </c>
      <c r="O52" s="602">
        <v>3250</v>
      </c>
      <c r="P52" s="602">
        <v>2900</v>
      </c>
      <c r="Q52" s="602">
        <v>2400</v>
      </c>
      <c r="R52" s="602">
        <v>2140</v>
      </c>
      <c r="S52" s="602">
        <v>1520</v>
      </c>
      <c r="T52" s="602">
        <v>1210</v>
      </c>
    </row>
    <row r="53" spans="1:20" ht="12.75">
      <c r="A53" s="1" t="s">
        <v>221</v>
      </c>
      <c r="B53" s="600">
        <v>31000</v>
      </c>
      <c r="C53" s="602">
        <v>2100</v>
      </c>
      <c r="D53" s="602">
        <v>2330</v>
      </c>
      <c r="E53" s="602">
        <v>2570</v>
      </c>
      <c r="F53" s="602">
        <v>2580</v>
      </c>
      <c r="G53" s="602">
        <v>1700</v>
      </c>
      <c r="H53" s="602">
        <v>1530</v>
      </c>
      <c r="I53" s="602">
        <v>1630</v>
      </c>
      <c r="J53" s="602">
        <v>1970</v>
      </c>
      <c r="K53" s="602">
        <v>2210</v>
      </c>
      <c r="L53" s="602">
        <v>2290</v>
      </c>
      <c r="M53" s="602">
        <v>2200</v>
      </c>
      <c r="N53" s="602">
        <v>1910</v>
      </c>
      <c r="O53" s="602">
        <v>1560</v>
      </c>
      <c r="P53" s="602">
        <v>1360</v>
      </c>
      <c r="Q53" s="602">
        <v>1090</v>
      </c>
      <c r="R53" s="602">
        <v>1010</v>
      </c>
      <c r="S53" s="602">
        <v>620</v>
      </c>
      <c r="T53" s="602">
        <v>370</v>
      </c>
    </row>
    <row r="54" spans="1:20" ht="12.75">
      <c r="A54" s="1" t="s">
        <v>222</v>
      </c>
      <c r="B54" s="600">
        <v>32500</v>
      </c>
      <c r="C54" s="602">
        <v>2080</v>
      </c>
      <c r="D54" s="602">
        <v>2140</v>
      </c>
      <c r="E54" s="602">
        <v>2510</v>
      </c>
      <c r="F54" s="602">
        <v>2370</v>
      </c>
      <c r="G54" s="602">
        <v>1540</v>
      </c>
      <c r="H54" s="602">
        <v>1500</v>
      </c>
      <c r="I54" s="602">
        <v>1810</v>
      </c>
      <c r="J54" s="602">
        <v>2150</v>
      </c>
      <c r="K54" s="602">
        <v>2340</v>
      </c>
      <c r="L54" s="602">
        <v>2490</v>
      </c>
      <c r="M54" s="602">
        <v>2180</v>
      </c>
      <c r="N54" s="602">
        <v>1940</v>
      </c>
      <c r="O54" s="602">
        <v>1690</v>
      </c>
      <c r="P54" s="602">
        <v>1540</v>
      </c>
      <c r="Q54" s="602">
        <v>1310</v>
      </c>
      <c r="R54" s="602">
        <v>1130</v>
      </c>
      <c r="S54" s="602">
        <v>910</v>
      </c>
      <c r="T54" s="602">
        <v>840</v>
      </c>
    </row>
    <row r="55" spans="1:20" ht="13.5">
      <c r="A55" s="16" t="s">
        <v>224</v>
      </c>
      <c r="B55" s="604"/>
      <c r="C55" s="604"/>
      <c r="D55" s="604"/>
      <c r="E55" s="604"/>
      <c r="F55" s="604"/>
      <c r="G55" s="604"/>
      <c r="H55" s="604"/>
      <c r="I55" s="604"/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</row>
    <row r="56" spans="1:20" ht="12.75">
      <c r="A56" s="1" t="s">
        <v>220</v>
      </c>
      <c r="B56" s="600">
        <v>281500</v>
      </c>
      <c r="C56" s="601">
        <v>18550</v>
      </c>
      <c r="D56" s="600">
        <v>17320</v>
      </c>
      <c r="E56" s="600">
        <v>17440</v>
      </c>
      <c r="F56" s="600">
        <v>20370</v>
      </c>
      <c r="G56" s="600">
        <v>25150</v>
      </c>
      <c r="H56" s="600">
        <v>22820</v>
      </c>
      <c r="I56" s="600">
        <v>21950</v>
      </c>
      <c r="J56" s="600">
        <v>23000</v>
      </c>
      <c r="K56" s="600">
        <v>22130</v>
      </c>
      <c r="L56" s="600">
        <v>19990</v>
      </c>
      <c r="M56" s="600">
        <v>16630</v>
      </c>
      <c r="N56" s="600">
        <v>14760</v>
      </c>
      <c r="O56" s="600">
        <v>11640</v>
      </c>
      <c r="P56" s="602">
        <v>9330</v>
      </c>
      <c r="Q56" s="602">
        <v>6910</v>
      </c>
      <c r="R56" s="602">
        <v>5680</v>
      </c>
      <c r="S56" s="602">
        <v>4280</v>
      </c>
      <c r="T56" s="602">
        <v>3510</v>
      </c>
    </row>
    <row r="57" spans="1:20" ht="12.75">
      <c r="A57" s="1" t="s">
        <v>221</v>
      </c>
      <c r="B57" s="600">
        <v>136100</v>
      </c>
      <c r="C57" s="605">
        <v>9420</v>
      </c>
      <c r="D57" s="602">
        <v>8750</v>
      </c>
      <c r="E57" s="602">
        <v>8950</v>
      </c>
      <c r="F57" s="602">
        <v>9900</v>
      </c>
      <c r="G57" s="600">
        <v>11870</v>
      </c>
      <c r="H57" s="600">
        <v>11290</v>
      </c>
      <c r="I57" s="600">
        <v>10460</v>
      </c>
      <c r="J57" s="600">
        <v>10950</v>
      </c>
      <c r="K57" s="600">
        <v>10650</v>
      </c>
      <c r="L57" s="602">
        <v>9750</v>
      </c>
      <c r="M57" s="602">
        <v>8080</v>
      </c>
      <c r="N57" s="602">
        <v>7200</v>
      </c>
      <c r="O57" s="602">
        <v>5690</v>
      </c>
      <c r="P57" s="602">
        <v>4460</v>
      </c>
      <c r="Q57" s="602">
        <v>3250</v>
      </c>
      <c r="R57" s="602">
        <v>2550</v>
      </c>
      <c r="S57" s="602">
        <v>1780</v>
      </c>
      <c r="T57" s="602">
        <v>1110</v>
      </c>
    </row>
    <row r="58" spans="1:20" ht="12.75">
      <c r="A58" s="1" t="s">
        <v>222</v>
      </c>
      <c r="B58" s="600">
        <v>145400</v>
      </c>
      <c r="C58" s="605">
        <v>9130</v>
      </c>
      <c r="D58" s="602">
        <v>8570</v>
      </c>
      <c r="E58" s="602">
        <v>8490</v>
      </c>
      <c r="F58" s="600">
        <v>10470</v>
      </c>
      <c r="G58" s="600">
        <v>13280</v>
      </c>
      <c r="H58" s="600">
        <v>11530</v>
      </c>
      <c r="I58" s="600">
        <v>11490</v>
      </c>
      <c r="J58" s="600">
        <v>12050</v>
      </c>
      <c r="K58" s="600">
        <v>11480</v>
      </c>
      <c r="L58" s="600">
        <v>10240</v>
      </c>
      <c r="M58" s="602">
        <v>8550</v>
      </c>
      <c r="N58" s="602">
        <v>7560</v>
      </c>
      <c r="O58" s="602">
        <v>5950</v>
      </c>
      <c r="P58" s="602">
        <v>4860</v>
      </c>
      <c r="Q58" s="602">
        <v>3670</v>
      </c>
      <c r="R58" s="602">
        <v>3140</v>
      </c>
      <c r="S58" s="602">
        <v>2510</v>
      </c>
      <c r="T58" s="602">
        <v>2400</v>
      </c>
    </row>
    <row r="59" spans="1:20" ht="13.5">
      <c r="A59" s="16" t="s">
        <v>45</v>
      </c>
      <c r="B59" s="604"/>
      <c r="C59" s="604"/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604"/>
      <c r="R59" s="604"/>
      <c r="S59" s="604"/>
      <c r="T59" s="604"/>
    </row>
    <row r="60" spans="1:20" ht="12.75">
      <c r="A60" s="1" t="s">
        <v>220</v>
      </c>
      <c r="B60" s="600">
        <v>141500</v>
      </c>
      <c r="C60" s="601">
        <v>10290</v>
      </c>
      <c r="D60" s="600">
        <v>10400</v>
      </c>
      <c r="E60" s="600">
        <v>10660</v>
      </c>
      <c r="F60" s="600">
        <v>10940</v>
      </c>
      <c r="G60" s="600">
        <v>8700</v>
      </c>
      <c r="H60" s="600">
        <v>8220</v>
      </c>
      <c r="I60" s="600">
        <v>9580</v>
      </c>
      <c r="J60" s="600">
        <v>11110</v>
      </c>
      <c r="K60" s="600">
        <v>10980</v>
      </c>
      <c r="L60" s="600">
        <v>10910</v>
      </c>
      <c r="M60" s="602">
        <v>8970</v>
      </c>
      <c r="N60" s="602">
        <v>7990</v>
      </c>
      <c r="O60" s="602">
        <v>6340</v>
      </c>
      <c r="P60" s="602">
        <v>5120</v>
      </c>
      <c r="Q60" s="602">
        <v>3750</v>
      </c>
      <c r="R60" s="602">
        <v>3290</v>
      </c>
      <c r="S60" s="602">
        <v>2390</v>
      </c>
      <c r="T60" s="602">
        <v>1900</v>
      </c>
    </row>
    <row r="61" spans="1:20" ht="12.75">
      <c r="A61" s="1" t="s">
        <v>221</v>
      </c>
      <c r="B61" s="600">
        <v>69600</v>
      </c>
      <c r="C61" s="602">
        <v>5330</v>
      </c>
      <c r="D61" s="602">
        <v>5370</v>
      </c>
      <c r="E61" s="602">
        <v>5460</v>
      </c>
      <c r="F61" s="602">
        <v>5610</v>
      </c>
      <c r="G61" s="602">
        <v>4380</v>
      </c>
      <c r="H61" s="602">
        <v>3940</v>
      </c>
      <c r="I61" s="602">
        <v>4590</v>
      </c>
      <c r="J61" s="602">
        <v>5410</v>
      </c>
      <c r="K61" s="602">
        <v>5290</v>
      </c>
      <c r="L61" s="602">
        <v>5330</v>
      </c>
      <c r="M61" s="602">
        <v>4440</v>
      </c>
      <c r="N61" s="602">
        <v>4000</v>
      </c>
      <c r="O61" s="602">
        <v>3160</v>
      </c>
      <c r="P61" s="602">
        <v>2510</v>
      </c>
      <c r="Q61" s="602">
        <v>1740</v>
      </c>
      <c r="R61" s="602">
        <v>1470</v>
      </c>
      <c r="S61" s="602">
        <v>990</v>
      </c>
      <c r="T61" s="602">
        <v>550</v>
      </c>
    </row>
    <row r="62" spans="1:20" ht="13.5" thickBot="1">
      <c r="A62" s="1" t="s">
        <v>222</v>
      </c>
      <c r="B62" s="600">
        <v>72000</v>
      </c>
      <c r="C62" s="602">
        <v>4960</v>
      </c>
      <c r="D62" s="602">
        <v>5030</v>
      </c>
      <c r="E62" s="602">
        <v>5190</v>
      </c>
      <c r="F62" s="602">
        <v>5320</v>
      </c>
      <c r="G62" s="602">
        <v>4320</v>
      </c>
      <c r="H62" s="602">
        <v>4280</v>
      </c>
      <c r="I62" s="602">
        <v>4990</v>
      </c>
      <c r="J62" s="602">
        <v>5690</v>
      </c>
      <c r="K62" s="602">
        <v>5690</v>
      </c>
      <c r="L62" s="602">
        <v>5580</v>
      </c>
      <c r="M62" s="602">
        <v>4530</v>
      </c>
      <c r="N62" s="602">
        <v>3980</v>
      </c>
      <c r="O62" s="602">
        <v>3180</v>
      </c>
      <c r="P62" s="602">
        <v>2600</v>
      </c>
      <c r="Q62" s="602">
        <v>2010</v>
      </c>
      <c r="R62" s="602">
        <v>1820</v>
      </c>
      <c r="S62" s="602">
        <v>1400</v>
      </c>
      <c r="T62" s="602">
        <v>1350</v>
      </c>
    </row>
    <row r="63" spans="1:20" ht="13.5" thickBot="1">
      <c r="A63" s="587"/>
      <c r="B63" s="588"/>
      <c r="C63" s="847" t="s">
        <v>214</v>
      </c>
      <c r="D63" s="847"/>
      <c r="E63" s="847"/>
      <c r="F63" s="847"/>
      <c r="G63" s="847"/>
      <c r="H63" s="847"/>
      <c r="I63" s="847"/>
      <c r="J63" s="847"/>
      <c r="K63" s="847"/>
      <c r="L63" s="847"/>
      <c r="M63" s="847"/>
      <c r="N63" s="847"/>
      <c r="O63" s="847"/>
      <c r="P63" s="847"/>
      <c r="Q63" s="847"/>
      <c r="R63" s="847"/>
      <c r="S63" s="847"/>
      <c r="T63" s="847"/>
    </row>
    <row r="64" spans="1:20" ht="13.5" thickBot="1">
      <c r="A64" s="589"/>
      <c r="B64" s="590" t="s">
        <v>215</v>
      </c>
      <c r="C64" s="591" t="s">
        <v>216</v>
      </c>
      <c r="D64" s="591" t="s">
        <v>217</v>
      </c>
      <c r="E64" s="591" t="s">
        <v>8</v>
      </c>
      <c r="F64" s="592" t="s">
        <v>9</v>
      </c>
      <c r="G64" s="592" t="s">
        <v>10</v>
      </c>
      <c r="H64" s="592" t="s">
        <v>11</v>
      </c>
      <c r="I64" s="592" t="s">
        <v>12</v>
      </c>
      <c r="J64" s="592" t="s">
        <v>13</v>
      </c>
      <c r="K64" s="592" t="s">
        <v>14</v>
      </c>
      <c r="L64" s="592" t="s">
        <v>15</v>
      </c>
      <c r="M64" s="592" t="s">
        <v>16</v>
      </c>
      <c r="N64" s="592" t="s">
        <v>17</v>
      </c>
      <c r="O64" s="592" t="s">
        <v>18</v>
      </c>
      <c r="P64" s="592" t="s">
        <v>19</v>
      </c>
      <c r="Q64" s="592" t="s">
        <v>20</v>
      </c>
      <c r="R64" s="592" t="s">
        <v>21</v>
      </c>
      <c r="S64" s="592" t="s">
        <v>22</v>
      </c>
      <c r="T64" s="592" t="s">
        <v>23</v>
      </c>
    </row>
    <row r="65" spans="1:20" ht="13.5">
      <c r="A65" s="16" t="s">
        <v>46</v>
      </c>
      <c r="B65" s="604"/>
      <c r="C65" s="604"/>
      <c r="D65" s="604"/>
      <c r="E65" s="604"/>
      <c r="F65" s="604"/>
      <c r="G65" s="604"/>
      <c r="H65" s="604"/>
      <c r="I65" s="604"/>
      <c r="J65" s="604"/>
      <c r="K65" s="604"/>
      <c r="L65" s="604"/>
      <c r="M65" s="604"/>
      <c r="N65" s="604"/>
      <c r="O65" s="604"/>
      <c r="P65" s="604"/>
      <c r="Q65" s="604"/>
      <c r="R65" s="604"/>
      <c r="S65" s="604"/>
      <c r="T65" s="604"/>
    </row>
    <row r="66" spans="1:21" ht="12.75">
      <c r="A66" s="1" t="s">
        <v>220</v>
      </c>
      <c r="B66" s="600">
        <v>39500</v>
      </c>
      <c r="C66" s="602">
        <v>2590</v>
      </c>
      <c r="D66" s="602">
        <v>2660</v>
      </c>
      <c r="E66" s="602">
        <v>3010</v>
      </c>
      <c r="F66" s="602">
        <v>2720</v>
      </c>
      <c r="G66" s="602">
        <v>1530</v>
      </c>
      <c r="H66" s="602">
        <v>1690</v>
      </c>
      <c r="I66" s="602">
        <v>2040</v>
      </c>
      <c r="J66" s="602">
        <v>2590</v>
      </c>
      <c r="K66" s="602">
        <v>2710</v>
      </c>
      <c r="L66" s="602">
        <v>3080</v>
      </c>
      <c r="M66" s="602">
        <v>2970</v>
      </c>
      <c r="N66" s="602">
        <v>2880</v>
      </c>
      <c r="O66" s="602">
        <v>2390</v>
      </c>
      <c r="P66" s="602">
        <v>2040</v>
      </c>
      <c r="Q66" s="602">
        <v>1550</v>
      </c>
      <c r="R66" s="602">
        <v>1380</v>
      </c>
      <c r="S66" s="602">
        <v>950</v>
      </c>
      <c r="T66" s="602">
        <v>770</v>
      </c>
      <c r="U66" s="603"/>
    </row>
    <row r="67" spans="1:20" ht="12.75">
      <c r="A67" s="1" t="s">
        <v>221</v>
      </c>
      <c r="B67" s="600">
        <v>19300</v>
      </c>
      <c r="C67" s="602">
        <v>1310</v>
      </c>
      <c r="D67" s="602">
        <v>1360</v>
      </c>
      <c r="E67" s="602">
        <v>1510</v>
      </c>
      <c r="F67" s="602">
        <v>1420</v>
      </c>
      <c r="G67" s="602">
        <v>810</v>
      </c>
      <c r="H67" s="602">
        <v>790</v>
      </c>
      <c r="I67" s="602">
        <v>1000</v>
      </c>
      <c r="J67" s="602">
        <v>1200</v>
      </c>
      <c r="K67" s="602">
        <v>1310</v>
      </c>
      <c r="L67" s="602">
        <v>1460</v>
      </c>
      <c r="M67" s="602">
        <v>1480</v>
      </c>
      <c r="N67" s="602">
        <v>1430</v>
      </c>
      <c r="O67" s="602">
        <v>1200</v>
      </c>
      <c r="P67" s="602">
        <v>1000</v>
      </c>
      <c r="Q67" s="602">
        <v>770</v>
      </c>
      <c r="R67" s="602">
        <v>620</v>
      </c>
      <c r="S67" s="602">
        <v>390</v>
      </c>
      <c r="T67" s="602">
        <v>230</v>
      </c>
    </row>
    <row r="68" spans="1:20" ht="12.75">
      <c r="A68" s="1" t="s">
        <v>222</v>
      </c>
      <c r="B68" s="600">
        <v>20200</v>
      </c>
      <c r="C68" s="602">
        <v>1290</v>
      </c>
      <c r="D68" s="602">
        <v>1300</v>
      </c>
      <c r="E68" s="602">
        <v>1500</v>
      </c>
      <c r="F68" s="602">
        <v>1300</v>
      </c>
      <c r="G68" s="602">
        <v>710</v>
      </c>
      <c r="H68" s="602">
        <v>900</v>
      </c>
      <c r="I68" s="602">
        <v>1040</v>
      </c>
      <c r="J68" s="602">
        <v>1390</v>
      </c>
      <c r="K68" s="602">
        <v>1400</v>
      </c>
      <c r="L68" s="602">
        <v>1620</v>
      </c>
      <c r="M68" s="602">
        <v>1490</v>
      </c>
      <c r="N68" s="602">
        <v>1440</v>
      </c>
      <c r="O68" s="602">
        <v>1190</v>
      </c>
      <c r="P68" s="602">
        <v>1040</v>
      </c>
      <c r="Q68" s="602">
        <v>780</v>
      </c>
      <c r="R68" s="602">
        <v>760</v>
      </c>
      <c r="S68" s="602">
        <v>550</v>
      </c>
      <c r="T68" s="602">
        <v>530</v>
      </c>
    </row>
    <row r="69" spans="1:20" ht="13.5">
      <c r="A69" s="16" t="s">
        <v>47</v>
      </c>
      <c r="B69" s="604"/>
      <c r="C69" s="604"/>
      <c r="D69" s="604"/>
      <c r="E69" s="604"/>
      <c r="F69" s="604"/>
      <c r="G69" s="604"/>
      <c r="H69" s="604"/>
      <c r="I69" s="604"/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T69" s="604"/>
    </row>
    <row r="70" spans="1:20" ht="12.75">
      <c r="A70" s="1" t="s">
        <v>220</v>
      </c>
      <c r="B70" s="600">
        <v>134600</v>
      </c>
      <c r="C70" s="602">
        <v>8210</v>
      </c>
      <c r="D70" s="602">
        <v>8520</v>
      </c>
      <c r="E70" s="602">
        <v>9320</v>
      </c>
      <c r="F70" s="602">
        <v>9120</v>
      </c>
      <c r="G70" s="602">
        <v>5970</v>
      </c>
      <c r="H70" s="602">
        <v>6610</v>
      </c>
      <c r="I70" s="602">
        <v>7790</v>
      </c>
      <c r="J70" s="602">
        <v>9620</v>
      </c>
      <c r="K70" s="602">
        <v>10300</v>
      </c>
      <c r="L70" s="602">
        <v>11070</v>
      </c>
      <c r="M70" s="602">
        <v>9940</v>
      </c>
      <c r="N70" s="602">
        <v>9640</v>
      </c>
      <c r="O70" s="602">
        <v>7890</v>
      </c>
      <c r="P70" s="602">
        <v>6320</v>
      </c>
      <c r="Q70" s="602">
        <v>4770</v>
      </c>
      <c r="R70" s="602">
        <v>3990</v>
      </c>
      <c r="S70" s="602">
        <v>3030</v>
      </c>
      <c r="T70" s="602">
        <v>2450</v>
      </c>
    </row>
    <row r="71" spans="1:20" ht="12.75">
      <c r="A71" s="1" t="s">
        <v>221</v>
      </c>
      <c r="B71" s="600">
        <v>66600</v>
      </c>
      <c r="C71" s="602">
        <v>4180</v>
      </c>
      <c r="D71" s="602">
        <v>4400</v>
      </c>
      <c r="E71" s="602">
        <v>4870</v>
      </c>
      <c r="F71" s="602">
        <v>4810</v>
      </c>
      <c r="G71" s="602">
        <v>3150</v>
      </c>
      <c r="H71" s="602">
        <v>3280</v>
      </c>
      <c r="I71" s="602">
        <v>3810</v>
      </c>
      <c r="J71" s="602">
        <v>4620</v>
      </c>
      <c r="K71" s="602">
        <v>4880</v>
      </c>
      <c r="L71" s="602">
        <v>5410</v>
      </c>
      <c r="M71" s="602">
        <v>4930</v>
      </c>
      <c r="N71" s="602">
        <v>4740</v>
      </c>
      <c r="O71" s="602">
        <v>4020</v>
      </c>
      <c r="P71" s="602">
        <v>3150</v>
      </c>
      <c r="Q71" s="602">
        <v>2330</v>
      </c>
      <c r="R71" s="602">
        <v>1850</v>
      </c>
      <c r="S71" s="602">
        <v>1300</v>
      </c>
      <c r="T71" s="602">
        <v>850</v>
      </c>
    </row>
    <row r="72" spans="1:20" ht="12.75">
      <c r="A72" s="1" t="s">
        <v>222</v>
      </c>
      <c r="B72" s="600">
        <v>68000</v>
      </c>
      <c r="C72" s="602">
        <v>4020</v>
      </c>
      <c r="D72" s="602">
        <v>4120</v>
      </c>
      <c r="E72" s="602">
        <v>4450</v>
      </c>
      <c r="F72" s="602">
        <v>4300</v>
      </c>
      <c r="G72" s="602">
        <v>2830</v>
      </c>
      <c r="H72" s="602">
        <v>3320</v>
      </c>
      <c r="I72" s="602">
        <v>3980</v>
      </c>
      <c r="J72" s="602">
        <v>5000</v>
      </c>
      <c r="K72" s="602">
        <v>5420</v>
      </c>
      <c r="L72" s="602">
        <v>5670</v>
      </c>
      <c r="M72" s="602">
        <v>5010</v>
      </c>
      <c r="N72" s="602">
        <v>4910</v>
      </c>
      <c r="O72" s="602">
        <v>3860</v>
      </c>
      <c r="P72" s="602">
        <v>3170</v>
      </c>
      <c r="Q72" s="602">
        <v>2440</v>
      </c>
      <c r="R72" s="602">
        <v>2140</v>
      </c>
      <c r="S72" s="602">
        <v>1730</v>
      </c>
      <c r="T72" s="602">
        <v>1600</v>
      </c>
    </row>
    <row r="73" spans="1:20" ht="13.5">
      <c r="A73" s="16" t="s">
        <v>48</v>
      </c>
      <c r="B73" s="604"/>
      <c r="C73" s="604"/>
      <c r="D73" s="604"/>
      <c r="E73" s="604"/>
      <c r="F73" s="604"/>
      <c r="G73" s="604"/>
      <c r="H73" s="604"/>
      <c r="I73" s="604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</row>
    <row r="74" spans="1:20" ht="12.75">
      <c r="A74" s="1" t="s">
        <v>220</v>
      </c>
      <c r="B74" s="600">
        <v>32200</v>
      </c>
      <c r="C74" s="605">
        <v>1930</v>
      </c>
      <c r="D74" s="602">
        <v>2030</v>
      </c>
      <c r="E74" s="602">
        <v>2390</v>
      </c>
      <c r="F74" s="602">
        <v>2130</v>
      </c>
      <c r="G74" s="602">
        <v>1430</v>
      </c>
      <c r="H74" s="602">
        <v>1650</v>
      </c>
      <c r="I74" s="602">
        <v>1870</v>
      </c>
      <c r="J74" s="602">
        <v>2340</v>
      </c>
      <c r="K74" s="602">
        <v>2570</v>
      </c>
      <c r="L74" s="602">
        <v>2790</v>
      </c>
      <c r="M74" s="602">
        <v>2470</v>
      </c>
      <c r="N74" s="602">
        <v>2190</v>
      </c>
      <c r="O74" s="602">
        <v>1820</v>
      </c>
      <c r="P74" s="602">
        <v>1540</v>
      </c>
      <c r="Q74" s="602">
        <v>1100</v>
      </c>
      <c r="R74" s="600">
        <v>900</v>
      </c>
      <c r="S74" s="600">
        <v>610</v>
      </c>
      <c r="T74" s="602">
        <v>490</v>
      </c>
    </row>
    <row r="75" spans="1:20" ht="12.75">
      <c r="A75" s="1" t="s">
        <v>221</v>
      </c>
      <c r="B75" s="600">
        <v>16350</v>
      </c>
      <c r="C75" s="605">
        <v>1050</v>
      </c>
      <c r="D75" s="602">
        <v>1040</v>
      </c>
      <c r="E75" s="602">
        <v>1210</v>
      </c>
      <c r="F75" s="602">
        <v>1120</v>
      </c>
      <c r="G75" s="602">
        <v>770</v>
      </c>
      <c r="H75" s="602">
        <v>800</v>
      </c>
      <c r="I75" s="602">
        <v>870</v>
      </c>
      <c r="J75" s="602">
        <v>1120</v>
      </c>
      <c r="K75" s="602">
        <v>1280</v>
      </c>
      <c r="L75" s="602">
        <v>1450</v>
      </c>
      <c r="M75" s="602">
        <v>1330</v>
      </c>
      <c r="N75" s="602">
        <v>1150</v>
      </c>
      <c r="O75" s="602">
        <v>930</v>
      </c>
      <c r="P75" s="602">
        <v>790</v>
      </c>
      <c r="Q75" s="602">
        <v>570</v>
      </c>
      <c r="R75" s="602">
        <v>460</v>
      </c>
      <c r="S75" s="602">
        <v>270</v>
      </c>
      <c r="T75" s="602">
        <v>160</v>
      </c>
    </row>
    <row r="76" spans="1:20" ht="12.75">
      <c r="A76" s="1" t="s">
        <v>222</v>
      </c>
      <c r="B76" s="600">
        <v>15900</v>
      </c>
      <c r="C76" s="605">
        <v>880</v>
      </c>
      <c r="D76" s="602">
        <v>990</v>
      </c>
      <c r="E76" s="602">
        <v>1180</v>
      </c>
      <c r="F76" s="602">
        <v>1010</v>
      </c>
      <c r="G76" s="602">
        <v>660</v>
      </c>
      <c r="H76" s="602">
        <v>840</v>
      </c>
      <c r="I76" s="602">
        <v>1000</v>
      </c>
      <c r="J76" s="602">
        <v>1220</v>
      </c>
      <c r="K76" s="602">
        <v>1290</v>
      </c>
      <c r="L76" s="602">
        <v>1340</v>
      </c>
      <c r="M76" s="602">
        <v>1130</v>
      </c>
      <c r="N76" s="602">
        <v>1040</v>
      </c>
      <c r="O76" s="602">
        <v>890</v>
      </c>
      <c r="P76" s="602">
        <v>750</v>
      </c>
      <c r="Q76" s="602">
        <v>530</v>
      </c>
      <c r="R76" s="602">
        <v>440</v>
      </c>
      <c r="S76" s="602">
        <v>330</v>
      </c>
      <c r="T76" s="602">
        <v>340</v>
      </c>
    </row>
    <row r="77" spans="1:20" ht="12.75">
      <c r="A77" s="16" t="s">
        <v>49</v>
      </c>
      <c r="B77" s="600"/>
      <c r="C77" s="601"/>
      <c r="D77" s="600"/>
      <c r="E77" s="600"/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</row>
    <row r="78" spans="1:20" ht="12.75">
      <c r="A78" s="1" t="s">
        <v>220</v>
      </c>
      <c r="B78" s="600">
        <v>490100</v>
      </c>
      <c r="C78" s="601">
        <v>31370</v>
      </c>
      <c r="D78" s="600">
        <v>30660</v>
      </c>
      <c r="E78" s="600">
        <v>32430</v>
      </c>
      <c r="F78" s="600">
        <v>35650</v>
      </c>
      <c r="G78" s="600">
        <v>35820</v>
      </c>
      <c r="H78" s="600">
        <v>30070</v>
      </c>
      <c r="I78" s="600">
        <v>32190</v>
      </c>
      <c r="J78" s="600">
        <v>37200</v>
      </c>
      <c r="K78" s="600">
        <v>37010</v>
      </c>
      <c r="L78" s="600">
        <v>36670</v>
      </c>
      <c r="M78" s="600">
        <v>32050</v>
      </c>
      <c r="N78" s="600">
        <v>29280</v>
      </c>
      <c r="O78" s="600">
        <v>23530</v>
      </c>
      <c r="P78" s="600">
        <v>19250</v>
      </c>
      <c r="Q78" s="600">
        <v>14970</v>
      </c>
      <c r="R78" s="600">
        <v>13520</v>
      </c>
      <c r="S78" s="600">
        <v>10230</v>
      </c>
      <c r="T78" s="602">
        <v>8180</v>
      </c>
    </row>
    <row r="79" spans="1:20" ht="12.75">
      <c r="A79" s="1" t="s">
        <v>221</v>
      </c>
      <c r="B79" s="600">
        <v>240200</v>
      </c>
      <c r="C79" s="600">
        <v>16090</v>
      </c>
      <c r="D79" s="600">
        <v>15550</v>
      </c>
      <c r="E79" s="600">
        <v>16540</v>
      </c>
      <c r="F79" s="600">
        <v>18520</v>
      </c>
      <c r="G79" s="600">
        <v>18520</v>
      </c>
      <c r="H79" s="600">
        <v>14790</v>
      </c>
      <c r="I79" s="600">
        <v>15360</v>
      </c>
      <c r="J79" s="600">
        <v>17920</v>
      </c>
      <c r="K79" s="600">
        <v>17950</v>
      </c>
      <c r="L79" s="600">
        <v>18060</v>
      </c>
      <c r="M79" s="600">
        <v>15750</v>
      </c>
      <c r="N79" s="600">
        <v>14430</v>
      </c>
      <c r="O79" s="600">
        <v>11550</v>
      </c>
      <c r="P79" s="602">
        <v>9350</v>
      </c>
      <c r="Q79" s="602">
        <v>7000</v>
      </c>
      <c r="R79" s="602">
        <v>6030</v>
      </c>
      <c r="S79" s="602">
        <v>4190</v>
      </c>
      <c r="T79" s="602">
        <v>2610</v>
      </c>
    </row>
    <row r="80" spans="1:20" ht="12.75">
      <c r="A80" s="1" t="s">
        <v>222</v>
      </c>
      <c r="B80" s="600">
        <v>249900</v>
      </c>
      <c r="C80" s="600">
        <v>15280</v>
      </c>
      <c r="D80" s="600">
        <v>15120</v>
      </c>
      <c r="E80" s="600">
        <v>15890</v>
      </c>
      <c r="F80" s="600">
        <v>17130</v>
      </c>
      <c r="G80" s="600">
        <v>17300</v>
      </c>
      <c r="H80" s="600">
        <v>15280</v>
      </c>
      <c r="I80" s="600">
        <v>16830</v>
      </c>
      <c r="J80" s="600">
        <v>19280</v>
      </c>
      <c r="K80" s="600">
        <v>19050</v>
      </c>
      <c r="L80" s="600">
        <v>18610</v>
      </c>
      <c r="M80" s="600">
        <v>16300</v>
      </c>
      <c r="N80" s="600">
        <v>14860</v>
      </c>
      <c r="O80" s="600">
        <v>11980</v>
      </c>
      <c r="P80" s="602">
        <v>9900</v>
      </c>
      <c r="Q80" s="602">
        <v>7970</v>
      </c>
      <c r="R80" s="602">
        <v>7490</v>
      </c>
      <c r="S80" s="602">
        <v>6030</v>
      </c>
      <c r="T80" s="602">
        <v>5570</v>
      </c>
    </row>
    <row r="81" spans="1:20" ht="13.5">
      <c r="A81" s="16" t="s">
        <v>50</v>
      </c>
      <c r="B81" s="604"/>
      <c r="C81" s="604"/>
      <c r="D81" s="604"/>
      <c r="E81" s="604"/>
      <c r="F81" s="604"/>
      <c r="G81" s="604"/>
      <c r="H81" s="604"/>
      <c r="I81" s="604"/>
      <c r="J81" s="604"/>
      <c r="K81" s="604"/>
      <c r="L81" s="604"/>
      <c r="M81" s="604"/>
      <c r="N81" s="604"/>
      <c r="O81" s="604"/>
      <c r="P81" s="604"/>
      <c r="Q81" s="604"/>
      <c r="R81" s="604"/>
      <c r="S81" s="604"/>
      <c r="T81" s="604"/>
    </row>
    <row r="82" spans="1:20" ht="12.75">
      <c r="A82" s="1" t="s">
        <v>220</v>
      </c>
      <c r="B82" s="600">
        <v>55300</v>
      </c>
      <c r="C82" s="602">
        <v>3130</v>
      </c>
      <c r="D82" s="602">
        <v>3490</v>
      </c>
      <c r="E82" s="602">
        <v>4000</v>
      </c>
      <c r="F82" s="602">
        <v>3730</v>
      </c>
      <c r="G82" s="602">
        <v>2130</v>
      </c>
      <c r="H82" s="602">
        <v>2340</v>
      </c>
      <c r="I82" s="602">
        <v>2930</v>
      </c>
      <c r="J82" s="602">
        <v>3670</v>
      </c>
      <c r="K82" s="602">
        <v>4050</v>
      </c>
      <c r="L82" s="602">
        <v>4360</v>
      </c>
      <c r="M82" s="602">
        <v>4040</v>
      </c>
      <c r="N82" s="602">
        <v>3940</v>
      </c>
      <c r="O82" s="602">
        <v>3260</v>
      </c>
      <c r="P82" s="602">
        <v>2930</v>
      </c>
      <c r="Q82" s="602">
        <v>2400</v>
      </c>
      <c r="R82" s="602">
        <v>2170</v>
      </c>
      <c r="S82" s="602">
        <v>1540</v>
      </c>
      <c r="T82" s="602">
        <v>1170</v>
      </c>
    </row>
    <row r="83" spans="1:20" ht="12.75">
      <c r="A83" s="1" t="s">
        <v>221</v>
      </c>
      <c r="B83" s="600">
        <v>27200</v>
      </c>
      <c r="C83" s="602">
        <v>1590</v>
      </c>
      <c r="D83" s="602">
        <v>1810</v>
      </c>
      <c r="E83" s="602">
        <v>2080</v>
      </c>
      <c r="F83" s="602">
        <v>1950</v>
      </c>
      <c r="G83" s="602">
        <v>1150</v>
      </c>
      <c r="H83" s="602">
        <v>1140</v>
      </c>
      <c r="I83" s="602">
        <v>1420</v>
      </c>
      <c r="J83" s="602">
        <v>1780</v>
      </c>
      <c r="K83" s="602">
        <v>1910</v>
      </c>
      <c r="L83" s="602">
        <v>2130</v>
      </c>
      <c r="M83" s="602">
        <v>2060</v>
      </c>
      <c r="N83" s="602">
        <v>1990</v>
      </c>
      <c r="O83" s="602">
        <v>1620</v>
      </c>
      <c r="P83" s="602">
        <v>1410</v>
      </c>
      <c r="Q83" s="602">
        <v>1130</v>
      </c>
      <c r="R83" s="602">
        <v>1040</v>
      </c>
      <c r="S83" s="602">
        <v>580</v>
      </c>
      <c r="T83" s="602">
        <v>380</v>
      </c>
    </row>
    <row r="84" spans="1:20" ht="12.75">
      <c r="A84" s="1" t="s">
        <v>222</v>
      </c>
      <c r="B84" s="600">
        <v>28100</v>
      </c>
      <c r="C84" s="602">
        <v>1530</v>
      </c>
      <c r="D84" s="602">
        <v>1680</v>
      </c>
      <c r="E84" s="602">
        <v>1920</v>
      </c>
      <c r="F84" s="602">
        <v>1780</v>
      </c>
      <c r="G84" s="602">
        <v>980</v>
      </c>
      <c r="H84" s="602">
        <v>1200</v>
      </c>
      <c r="I84" s="602">
        <v>1510</v>
      </c>
      <c r="J84" s="602">
        <v>1890</v>
      </c>
      <c r="K84" s="602">
        <v>2140</v>
      </c>
      <c r="L84" s="602">
        <v>2240</v>
      </c>
      <c r="M84" s="602">
        <v>1980</v>
      </c>
      <c r="N84" s="602">
        <v>1950</v>
      </c>
      <c r="O84" s="602">
        <v>1640</v>
      </c>
      <c r="P84" s="602">
        <v>1520</v>
      </c>
      <c r="Q84" s="602">
        <v>1270</v>
      </c>
      <c r="R84" s="602">
        <v>1130</v>
      </c>
      <c r="S84" s="602">
        <v>950</v>
      </c>
      <c r="T84" s="602">
        <v>790</v>
      </c>
    </row>
    <row r="85" spans="1:20" ht="13.5">
      <c r="A85" s="16" t="s">
        <v>51</v>
      </c>
      <c r="B85" s="604"/>
      <c r="C85" s="604"/>
      <c r="D85" s="604"/>
      <c r="E85" s="604"/>
      <c r="F85" s="604"/>
      <c r="G85" s="604"/>
      <c r="H85" s="604"/>
      <c r="I85" s="604"/>
      <c r="J85" s="604"/>
      <c r="K85" s="604"/>
      <c r="L85" s="604"/>
      <c r="M85" s="604"/>
      <c r="N85" s="604"/>
      <c r="O85" s="604"/>
      <c r="P85" s="604"/>
      <c r="Q85" s="604"/>
      <c r="R85" s="604"/>
      <c r="S85" s="604"/>
      <c r="T85" s="604"/>
    </row>
    <row r="86" spans="1:20" ht="12.75">
      <c r="A86" s="1" t="s">
        <v>220</v>
      </c>
      <c r="B86" s="600">
        <v>185800</v>
      </c>
      <c r="C86" s="601">
        <v>10250</v>
      </c>
      <c r="D86" s="600">
        <v>10530</v>
      </c>
      <c r="E86" s="600">
        <v>11360</v>
      </c>
      <c r="F86" s="600">
        <v>16630</v>
      </c>
      <c r="G86" s="600">
        <v>17490</v>
      </c>
      <c r="H86" s="600">
        <v>10030</v>
      </c>
      <c r="I86" s="600">
        <v>10820</v>
      </c>
      <c r="J86" s="600">
        <v>12040</v>
      </c>
      <c r="K86" s="600">
        <v>12810</v>
      </c>
      <c r="L86" s="600">
        <v>13730</v>
      </c>
      <c r="M86" s="600">
        <v>12420</v>
      </c>
      <c r="N86" s="600">
        <v>11500</v>
      </c>
      <c r="O86" s="602">
        <v>9240</v>
      </c>
      <c r="P86" s="602">
        <v>7940</v>
      </c>
      <c r="Q86" s="602">
        <v>6130</v>
      </c>
      <c r="R86" s="602">
        <v>5540</v>
      </c>
      <c r="S86" s="602">
        <v>4100</v>
      </c>
      <c r="T86" s="602">
        <v>3240</v>
      </c>
    </row>
    <row r="87" spans="1:20" ht="12.75">
      <c r="A87" s="1" t="s">
        <v>221</v>
      </c>
      <c r="B87" s="600">
        <v>90700</v>
      </c>
      <c r="C87" s="602">
        <v>5200</v>
      </c>
      <c r="D87" s="602">
        <v>5440</v>
      </c>
      <c r="E87" s="602">
        <v>5840</v>
      </c>
      <c r="F87" s="602">
        <v>8170</v>
      </c>
      <c r="G87" s="602">
        <v>8570</v>
      </c>
      <c r="H87" s="602">
        <v>4990</v>
      </c>
      <c r="I87" s="602">
        <v>5290</v>
      </c>
      <c r="J87" s="602">
        <v>5710</v>
      </c>
      <c r="K87" s="602">
        <v>6230</v>
      </c>
      <c r="L87" s="602">
        <v>6690</v>
      </c>
      <c r="M87" s="602">
        <v>6290</v>
      </c>
      <c r="N87" s="602">
        <v>5670</v>
      </c>
      <c r="O87" s="602">
        <v>4640</v>
      </c>
      <c r="P87" s="602">
        <v>3910</v>
      </c>
      <c r="Q87" s="602">
        <v>2910</v>
      </c>
      <c r="R87" s="602">
        <v>2550</v>
      </c>
      <c r="S87" s="602">
        <v>1650</v>
      </c>
      <c r="T87" s="602">
        <v>980</v>
      </c>
    </row>
    <row r="88" spans="1:20" ht="12.75">
      <c r="A88" s="1" t="s">
        <v>222</v>
      </c>
      <c r="B88" s="600">
        <v>95100</v>
      </c>
      <c r="C88" s="602">
        <v>5040</v>
      </c>
      <c r="D88" s="602">
        <v>5100</v>
      </c>
      <c r="E88" s="602">
        <v>5520</v>
      </c>
      <c r="F88" s="602">
        <v>8470</v>
      </c>
      <c r="G88" s="602">
        <v>8920</v>
      </c>
      <c r="H88" s="602">
        <v>5040</v>
      </c>
      <c r="I88" s="602">
        <v>5530</v>
      </c>
      <c r="J88" s="602">
        <v>6330</v>
      </c>
      <c r="K88" s="602">
        <v>6580</v>
      </c>
      <c r="L88" s="602">
        <v>7040</v>
      </c>
      <c r="M88" s="602">
        <v>6130</v>
      </c>
      <c r="N88" s="602">
        <v>5830</v>
      </c>
      <c r="O88" s="602">
        <v>4600</v>
      </c>
      <c r="P88" s="602">
        <v>4030</v>
      </c>
      <c r="Q88" s="602">
        <v>3220</v>
      </c>
      <c r="R88" s="602">
        <v>2990</v>
      </c>
      <c r="S88" s="602">
        <v>2450</v>
      </c>
      <c r="T88" s="602">
        <v>2260</v>
      </c>
    </row>
    <row r="89" spans="1:20" ht="13.5">
      <c r="A89" s="16" t="s">
        <v>52</v>
      </c>
      <c r="B89" s="604"/>
      <c r="C89" s="604"/>
      <c r="D89" s="604"/>
      <c r="E89" s="604"/>
      <c r="F89" s="604"/>
      <c r="G89" s="604"/>
      <c r="H89" s="604"/>
      <c r="I89" s="604"/>
      <c r="J89" s="604"/>
      <c r="K89" s="604"/>
      <c r="L89" s="604"/>
      <c r="M89" s="604"/>
      <c r="N89" s="604"/>
      <c r="O89" s="604"/>
      <c r="P89" s="604"/>
      <c r="Q89" s="604"/>
      <c r="R89" s="604"/>
      <c r="S89" s="604"/>
      <c r="T89" s="604"/>
    </row>
    <row r="90" spans="1:20" ht="12.75">
      <c r="A90" s="1" t="s">
        <v>220</v>
      </c>
      <c r="B90" s="600">
        <v>110400</v>
      </c>
      <c r="C90" s="602">
        <v>7360</v>
      </c>
      <c r="D90" s="602">
        <v>7210</v>
      </c>
      <c r="E90" s="602">
        <v>7680</v>
      </c>
      <c r="F90" s="602">
        <v>7330</v>
      </c>
      <c r="G90" s="602">
        <v>6810</v>
      </c>
      <c r="H90" s="602">
        <v>7340</v>
      </c>
      <c r="I90" s="602">
        <v>7720</v>
      </c>
      <c r="J90" s="602">
        <v>8220</v>
      </c>
      <c r="K90" s="602">
        <v>8550</v>
      </c>
      <c r="L90" s="602">
        <v>8590</v>
      </c>
      <c r="M90" s="602">
        <v>7360</v>
      </c>
      <c r="N90" s="602">
        <v>6600</v>
      </c>
      <c r="O90" s="602">
        <v>5200</v>
      </c>
      <c r="P90" s="602">
        <v>4470</v>
      </c>
      <c r="Q90" s="602">
        <v>3460</v>
      </c>
      <c r="R90" s="602">
        <v>2920</v>
      </c>
      <c r="S90" s="602">
        <v>1930</v>
      </c>
      <c r="T90" s="602">
        <v>1680</v>
      </c>
    </row>
    <row r="91" spans="1:20" ht="12.75">
      <c r="A91" s="1" t="s">
        <v>221</v>
      </c>
      <c r="B91" s="600">
        <v>55300</v>
      </c>
      <c r="C91" s="602">
        <v>3820</v>
      </c>
      <c r="D91" s="602">
        <v>3710</v>
      </c>
      <c r="E91" s="602">
        <v>4000</v>
      </c>
      <c r="F91" s="602">
        <v>3800</v>
      </c>
      <c r="G91" s="602">
        <v>3490</v>
      </c>
      <c r="H91" s="602">
        <v>3670</v>
      </c>
      <c r="I91" s="602">
        <v>3880</v>
      </c>
      <c r="J91" s="602">
        <v>4000</v>
      </c>
      <c r="K91" s="602">
        <v>4190</v>
      </c>
      <c r="L91" s="602">
        <v>4300</v>
      </c>
      <c r="M91" s="602">
        <v>3800</v>
      </c>
      <c r="N91" s="602">
        <v>3430</v>
      </c>
      <c r="O91" s="602">
        <v>2660</v>
      </c>
      <c r="P91" s="602">
        <v>2230</v>
      </c>
      <c r="Q91" s="602">
        <v>1670</v>
      </c>
      <c r="R91" s="602">
        <v>1360</v>
      </c>
      <c r="S91" s="602">
        <v>770</v>
      </c>
      <c r="T91" s="602">
        <v>480</v>
      </c>
    </row>
    <row r="92" spans="1:20" ht="13.5" thickBot="1">
      <c r="A92" s="1" t="s">
        <v>222</v>
      </c>
      <c r="B92" s="600">
        <v>55200</v>
      </c>
      <c r="C92" s="602">
        <v>3540</v>
      </c>
      <c r="D92" s="602">
        <v>3500</v>
      </c>
      <c r="E92" s="602">
        <v>3680</v>
      </c>
      <c r="F92" s="602">
        <v>3530</v>
      </c>
      <c r="G92" s="602">
        <v>3320</v>
      </c>
      <c r="H92" s="602">
        <v>3670</v>
      </c>
      <c r="I92" s="602">
        <v>3850</v>
      </c>
      <c r="J92" s="602">
        <v>4220</v>
      </c>
      <c r="K92" s="602">
        <v>4360</v>
      </c>
      <c r="L92" s="602">
        <v>4290</v>
      </c>
      <c r="M92" s="602">
        <v>3550</v>
      </c>
      <c r="N92" s="602">
        <v>3170</v>
      </c>
      <c r="O92" s="602">
        <v>2540</v>
      </c>
      <c r="P92" s="602">
        <v>2240</v>
      </c>
      <c r="Q92" s="602">
        <v>1790</v>
      </c>
      <c r="R92" s="602">
        <v>1560</v>
      </c>
      <c r="S92" s="602">
        <v>1160</v>
      </c>
      <c r="T92" s="602">
        <v>1200</v>
      </c>
    </row>
    <row r="93" spans="1:20" ht="13.5" thickBot="1">
      <c r="A93" s="587"/>
      <c r="B93" s="588"/>
      <c r="C93" s="847" t="s">
        <v>214</v>
      </c>
      <c r="D93" s="847"/>
      <c r="E93" s="847"/>
      <c r="F93" s="847"/>
      <c r="G93" s="847"/>
      <c r="H93" s="847"/>
      <c r="I93" s="847"/>
      <c r="J93" s="847"/>
      <c r="K93" s="847"/>
      <c r="L93" s="847"/>
      <c r="M93" s="847"/>
      <c r="N93" s="847"/>
      <c r="O93" s="847"/>
      <c r="P93" s="847"/>
      <c r="Q93" s="847"/>
      <c r="R93" s="847"/>
      <c r="S93" s="847"/>
      <c r="T93" s="847"/>
    </row>
    <row r="94" spans="1:20" ht="13.5" thickBot="1">
      <c r="A94" s="589"/>
      <c r="B94" s="590" t="s">
        <v>215</v>
      </c>
      <c r="C94" s="591" t="s">
        <v>216</v>
      </c>
      <c r="D94" s="591" t="s">
        <v>217</v>
      </c>
      <c r="E94" s="591" t="s">
        <v>8</v>
      </c>
      <c r="F94" s="592" t="s">
        <v>9</v>
      </c>
      <c r="G94" s="592" t="s">
        <v>10</v>
      </c>
      <c r="H94" s="592" t="s">
        <v>11</v>
      </c>
      <c r="I94" s="592" t="s">
        <v>12</v>
      </c>
      <c r="J94" s="592" t="s">
        <v>13</v>
      </c>
      <c r="K94" s="592" t="s">
        <v>14</v>
      </c>
      <c r="L94" s="592" t="s">
        <v>15</v>
      </c>
      <c r="M94" s="592" t="s">
        <v>16</v>
      </c>
      <c r="N94" s="592" t="s">
        <v>17</v>
      </c>
      <c r="O94" s="592" t="s">
        <v>18</v>
      </c>
      <c r="P94" s="592" t="s">
        <v>19</v>
      </c>
      <c r="Q94" s="592" t="s">
        <v>20</v>
      </c>
      <c r="R94" s="592" t="s">
        <v>21</v>
      </c>
      <c r="S94" s="592" t="s">
        <v>22</v>
      </c>
      <c r="T94" s="592" t="s">
        <v>23</v>
      </c>
    </row>
    <row r="95" spans="1:20" ht="13.5">
      <c r="A95" s="16" t="s">
        <v>225</v>
      </c>
      <c r="B95" s="604"/>
      <c r="C95" s="604"/>
      <c r="D95" s="604"/>
      <c r="E95" s="604"/>
      <c r="F95" s="604"/>
      <c r="G95" s="604"/>
      <c r="H95" s="604"/>
      <c r="I95" s="604"/>
      <c r="J95" s="604"/>
      <c r="K95" s="604"/>
      <c r="L95" s="604"/>
      <c r="M95" s="604"/>
      <c r="N95" s="604"/>
      <c r="O95" s="604"/>
      <c r="P95" s="604"/>
      <c r="Q95" s="604"/>
      <c r="R95" s="604"/>
      <c r="S95" s="604"/>
      <c r="T95" s="604"/>
    </row>
    <row r="96" spans="1:20" ht="12.75">
      <c r="A96" s="1" t="s">
        <v>220</v>
      </c>
      <c r="B96" s="600">
        <v>420</v>
      </c>
      <c r="C96" s="602">
        <v>5</v>
      </c>
      <c r="D96" s="602">
        <v>10</v>
      </c>
      <c r="E96" s="602">
        <v>10</v>
      </c>
      <c r="F96" s="602">
        <v>5</v>
      </c>
      <c r="G96" s="602">
        <v>20</v>
      </c>
      <c r="H96" s="602">
        <v>25</v>
      </c>
      <c r="I96" s="602">
        <v>35</v>
      </c>
      <c r="J96" s="602">
        <v>30</v>
      </c>
      <c r="K96" s="602">
        <v>30</v>
      </c>
      <c r="L96" s="602">
        <v>45</v>
      </c>
      <c r="M96" s="602">
        <v>50</v>
      </c>
      <c r="N96" s="602">
        <v>45</v>
      </c>
      <c r="O96" s="602">
        <v>45</v>
      </c>
      <c r="P96" s="602">
        <v>30</v>
      </c>
      <c r="Q96" s="602">
        <v>15</v>
      </c>
      <c r="R96" s="602">
        <v>10</v>
      </c>
      <c r="S96" s="602">
        <v>5</v>
      </c>
      <c r="T96" s="602">
        <v>0</v>
      </c>
    </row>
    <row r="97" spans="1:20" ht="12.75">
      <c r="A97" s="1" t="s">
        <v>221</v>
      </c>
      <c r="B97" s="600">
        <v>280</v>
      </c>
      <c r="C97" s="602">
        <v>0</v>
      </c>
      <c r="D97" s="602">
        <v>5</v>
      </c>
      <c r="E97" s="602">
        <v>5</v>
      </c>
      <c r="F97" s="602">
        <v>5</v>
      </c>
      <c r="G97" s="602">
        <v>15</v>
      </c>
      <c r="H97" s="602">
        <v>20</v>
      </c>
      <c r="I97" s="602">
        <v>25</v>
      </c>
      <c r="J97" s="602">
        <v>20</v>
      </c>
      <c r="K97" s="602">
        <v>15</v>
      </c>
      <c r="L97" s="602">
        <v>30</v>
      </c>
      <c r="M97" s="602">
        <v>35</v>
      </c>
      <c r="N97" s="602">
        <v>30</v>
      </c>
      <c r="O97" s="602">
        <v>30</v>
      </c>
      <c r="P97" s="602">
        <v>25</v>
      </c>
      <c r="Q97" s="602">
        <v>10</v>
      </c>
      <c r="R97" s="602">
        <v>10</v>
      </c>
      <c r="S97" s="602">
        <v>5</v>
      </c>
      <c r="T97" s="602">
        <v>0</v>
      </c>
    </row>
    <row r="98" spans="1:20" ht="12.75">
      <c r="A98" s="1" t="s">
        <v>222</v>
      </c>
      <c r="B98" s="600">
        <v>140</v>
      </c>
      <c r="C98" s="602">
        <v>0</v>
      </c>
      <c r="D98" s="602">
        <v>5</v>
      </c>
      <c r="E98" s="602">
        <v>5</v>
      </c>
      <c r="F98" s="602">
        <v>5</v>
      </c>
      <c r="G98" s="602">
        <v>5</v>
      </c>
      <c r="H98" s="602">
        <v>5</v>
      </c>
      <c r="I98" s="602">
        <v>10</v>
      </c>
      <c r="J98" s="602">
        <v>5</v>
      </c>
      <c r="K98" s="602">
        <v>10</v>
      </c>
      <c r="L98" s="602">
        <v>15</v>
      </c>
      <c r="M98" s="602">
        <v>15</v>
      </c>
      <c r="N98" s="602">
        <v>15</v>
      </c>
      <c r="O98" s="602">
        <v>15</v>
      </c>
      <c r="P98" s="602">
        <v>10</v>
      </c>
      <c r="Q98" s="602">
        <v>10</v>
      </c>
      <c r="R98" s="602">
        <v>0</v>
      </c>
      <c r="S98" s="602">
        <v>0</v>
      </c>
      <c r="T98" s="602">
        <v>0</v>
      </c>
    </row>
    <row r="99" spans="1:20" ht="12.75">
      <c r="A99" s="16" t="s">
        <v>0</v>
      </c>
      <c r="B99" s="600"/>
      <c r="C99" s="601"/>
      <c r="D99" s="600"/>
      <c r="E99" s="600"/>
      <c r="F99" s="600"/>
      <c r="G99" s="600"/>
      <c r="H99" s="600"/>
      <c r="I99" s="600"/>
      <c r="J99" s="600"/>
      <c r="K99" s="600"/>
      <c r="L99" s="600"/>
      <c r="M99" s="600"/>
      <c r="N99" s="600"/>
      <c r="O99" s="600"/>
      <c r="P99" s="600"/>
      <c r="Q99" s="600"/>
      <c r="R99" s="600"/>
      <c r="S99" s="600"/>
      <c r="T99" s="600"/>
    </row>
    <row r="100" spans="1:20" ht="12.75">
      <c r="A100" s="1" t="s">
        <v>220</v>
      </c>
      <c r="B100" s="606">
        <v>4228300</v>
      </c>
      <c r="C100" s="607">
        <v>292390</v>
      </c>
      <c r="D100" s="606">
        <v>289910</v>
      </c>
      <c r="E100" s="606">
        <v>306140</v>
      </c>
      <c r="F100" s="606">
        <v>319510</v>
      </c>
      <c r="G100" s="606">
        <v>293140</v>
      </c>
      <c r="H100" s="606">
        <v>265940</v>
      </c>
      <c r="I100" s="606">
        <v>277860</v>
      </c>
      <c r="J100" s="606">
        <v>314510</v>
      </c>
      <c r="K100" s="606">
        <v>318530</v>
      </c>
      <c r="L100" s="606">
        <v>313030</v>
      </c>
      <c r="M100" s="606">
        <v>270030</v>
      </c>
      <c r="N100" s="606">
        <v>243100</v>
      </c>
      <c r="O100" s="606">
        <v>197530</v>
      </c>
      <c r="P100" s="606">
        <v>163170</v>
      </c>
      <c r="Q100" s="606">
        <v>122410</v>
      </c>
      <c r="R100" s="606">
        <v>104370</v>
      </c>
      <c r="S100" s="606">
        <v>75760</v>
      </c>
      <c r="T100" s="606">
        <v>60990</v>
      </c>
    </row>
    <row r="101" spans="1:20" ht="12.75">
      <c r="A101" s="1" t="s">
        <v>221</v>
      </c>
      <c r="B101" s="606">
        <v>2070800</v>
      </c>
      <c r="C101" s="606">
        <v>149810</v>
      </c>
      <c r="D101" s="606">
        <v>148230</v>
      </c>
      <c r="E101" s="606">
        <v>157040</v>
      </c>
      <c r="F101" s="606">
        <v>162720</v>
      </c>
      <c r="G101" s="606">
        <v>147270</v>
      </c>
      <c r="H101" s="606">
        <v>130010</v>
      </c>
      <c r="I101" s="606">
        <v>132590</v>
      </c>
      <c r="J101" s="606">
        <v>149900</v>
      </c>
      <c r="K101" s="606">
        <v>153710</v>
      </c>
      <c r="L101" s="606">
        <v>152450</v>
      </c>
      <c r="M101" s="606">
        <v>132880</v>
      </c>
      <c r="N101" s="606">
        <v>120070</v>
      </c>
      <c r="O101" s="606">
        <v>97240</v>
      </c>
      <c r="P101" s="606">
        <v>79410</v>
      </c>
      <c r="Q101" s="606">
        <v>58370</v>
      </c>
      <c r="R101" s="606">
        <v>48150</v>
      </c>
      <c r="S101" s="606">
        <v>31440</v>
      </c>
      <c r="T101" s="606">
        <v>19470</v>
      </c>
    </row>
    <row r="102" spans="1:20" ht="12.75">
      <c r="A102" s="608" t="s">
        <v>222</v>
      </c>
      <c r="B102" s="609">
        <v>2157600</v>
      </c>
      <c r="C102" s="609">
        <v>142580</v>
      </c>
      <c r="D102" s="609">
        <v>141680</v>
      </c>
      <c r="E102" s="609">
        <v>149100</v>
      </c>
      <c r="F102" s="609">
        <v>156790</v>
      </c>
      <c r="G102" s="609">
        <v>145870</v>
      </c>
      <c r="H102" s="609">
        <v>135930</v>
      </c>
      <c r="I102" s="609">
        <v>145280</v>
      </c>
      <c r="J102" s="609">
        <v>164600</v>
      </c>
      <c r="K102" s="609">
        <v>164830</v>
      </c>
      <c r="L102" s="609">
        <v>160570</v>
      </c>
      <c r="M102" s="609">
        <v>137150</v>
      </c>
      <c r="N102" s="609">
        <v>123030</v>
      </c>
      <c r="O102" s="609">
        <v>100290</v>
      </c>
      <c r="P102" s="609">
        <v>83760</v>
      </c>
      <c r="Q102" s="609">
        <v>64040</v>
      </c>
      <c r="R102" s="609">
        <v>56220</v>
      </c>
      <c r="S102" s="609">
        <v>44320</v>
      </c>
      <c r="T102" s="609">
        <v>41530</v>
      </c>
    </row>
    <row r="104" ht="12.75">
      <c r="A104" s="4" t="s">
        <v>218</v>
      </c>
    </row>
  </sheetData>
  <sheetProtection/>
  <mergeCells count="4">
    <mergeCell ref="C3:T3"/>
    <mergeCell ref="C33:T33"/>
    <mergeCell ref="C63:T63"/>
    <mergeCell ref="C93:T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04"/>
  <sheetViews>
    <sheetView showGridLines="0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6.28125" style="18" customWidth="1"/>
    <col min="2" max="2" width="7.7109375" style="18" customWidth="1"/>
    <col min="3" max="18" width="6.421875" style="18" customWidth="1"/>
    <col min="19" max="20" width="6.00390625" style="18" customWidth="1"/>
    <col min="21" max="16384" width="9.140625" style="18" customWidth="1"/>
  </cols>
  <sheetData>
    <row r="1" ht="12.75">
      <c r="A1" s="19" t="s">
        <v>348</v>
      </c>
    </row>
    <row r="2" ht="13.5" thickBot="1"/>
    <row r="3" spans="1:20" ht="13.5" thickBot="1">
      <c r="A3" s="587"/>
      <c r="B3" s="588"/>
      <c r="C3" s="847" t="s">
        <v>214</v>
      </c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</row>
    <row r="4" spans="1:20" ht="13.5" thickBot="1">
      <c r="A4" s="589"/>
      <c r="B4" s="590" t="s">
        <v>215</v>
      </c>
      <c r="C4" s="591" t="s">
        <v>216</v>
      </c>
      <c r="D4" s="591" t="s">
        <v>217</v>
      </c>
      <c r="E4" s="591" t="s">
        <v>8</v>
      </c>
      <c r="F4" s="592" t="s">
        <v>9</v>
      </c>
      <c r="G4" s="592" t="s">
        <v>10</v>
      </c>
      <c r="H4" s="592" t="s">
        <v>11</v>
      </c>
      <c r="I4" s="592" t="s">
        <v>12</v>
      </c>
      <c r="J4" s="592" t="s">
        <v>13</v>
      </c>
      <c r="K4" s="592" t="s">
        <v>14</v>
      </c>
      <c r="L4" s="592" t="s">
        <v>15</v>
      </c>
      <c r="M4" s="592" t="s">
        <v>16</v>
      </c>
      <c r="N4" s="592" t="s">
        <v>17</v>
      </c>
      <c r="O4" s="592" t="s">
        <v>18</v>
      </c>
      <c r="P4" s="592" t="s">
        <v>19</v>
      </c>
      <c r="Q4" s="592" t="s">
        <v>20</v>
      </c>
      <c r="R4" s="592" t="s">
        <v>21</v>
      </c>
      <c r="S4" s="592" t="s">
        <v>22</v>
      </c>
      <c r="T4" s="592" t="s">
        <v>23</v>
      </c>
    </row>
    <row r="5" spans="1:21" ht="12.75">
      <c r="A5" s="16" t="s">
        <v>33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" t="s">
        <v>220</v>
      </c>
      <c r="B6" s="611">
        <v>154700</v>
      </c>
      <c r="C6" s="611">
        <v>11050</v>
      </c>
      <c r="D6" s="611">
        <v>11410</v>
      </c>
      <c r="E6" s="611">
        <v>12310</v>
      </c>
      <c r="F6" s="611">
        <v>11290</v>
      </c>
      <c r="G6" s="611">
        <v>7790</v>
      </c>
      <c r="H6" s="611">
        <v>6600</v>
      </c>
      <c r="I6" s="611">
        <v>7700</v>
      </c>
      <c r="J6" s="611">
        <v>9820</v>
      </c>
      <c r="K6" s="611">
        <v>10830</v>
      </c>
      <c r="L6" s="611">
        <v>11820</v>
      </c>
      <c r="M6" s="611">
        <v>11080</v>
      </c>
      <c r="N6" s="611">
        <v>10100</v>
      </c>
      <c r="O6" s="611">
        <v>9370</v>
      </c>
      <c r="P6" s="611">
        <v>7790</v>
      </c>
      <c r="Q6" s="611">
        <v>5680</v>
      </c>
      <c r="R6" s="611">
        <v>4590</v>
      </c>
      <c r="S6" s="611">
        <v>3120</v>
      </c>
      <c r="T6" s="611">
        <v>2350</v>
      </c>
      <c r="U6" s="603"/>
    </row>
    <row r="7" spans="1:20" ht="12.75">
      <c r="A7" s="1" t="s">
        <v>221</v>
      </c>
      <c r="B7" s="611">
        <v>76100</v>
      </c>
      <c r="C7" s="611">
        <v>5560</v>
      </c>
      <c r="D7" s="611">
        <v>5820</v>
      </c>
      <c r="E7" s="611">
        <v>6320</v>
      </c>
      <c r="F7" s="611">
        <v>5900</v>
      </c>
      <c r="G7" s="611">
        <v>4030</v>
      </c>
      <c r="H7" s="611">
        <v>3130</v>
      </c>
      <c r="I7" s="611">
        <v>3620</v>
      </c>
      <c r="J7" s="611">
        <v>4640</v>
      </c>
      <c r="K7" s="611">
        <v>5140</v>
      </c>
      <c r="L7" s="611">
        <v>5600</v>
      </c>
      <c r="M7" s="611">
        <v>5430</v>
      </c>
      <c r="N7" s="611">
        <v>4980</v>
      </c>
      <c r="O7" s="611">
        <v>4640</v>
      </c>
      <c r="P7" s="611">
        <v>3920</v>
      </c>
      <c r="Q7" s="611">
        <v>2850</v>
      </c>
      <c r="R7" s="611">
        <v>2240</v>
      </c>
      <c r="S7" s="611">
        <v>1430</v>
      </c>
      <c r="T7" s="611">
        <v>820</v>
      </c>
    </row>
    <row r="8" spans="1:20" ht="12.75">
      <c r="A8" s="1" t="s">
        <v>222</v>
      </c>
      <c r="B8" s="611">
        <v>78600</v>
      </c>
      <c r="C8" s="611">
        <v>5490</v>
      </c>
      <c r="D8" s="611">
        <v>5590</v>
      </c>
      <c r="E8" s="611">
        <v>5990</v>
      </c>
      <c r="F8" s="611">
        <v>5390</v>
      </c>
      <c r="G8" s="611">
        <v>3770</v>
      </c>
      <c r="H8" s="611">
        <v>3480</v>
      </c>
      <c r="I8" s="611">
        <v>4080</v>
      </c>
      <c r="J8" s="611">
        <v>5180</v>
      </c>
      <c r="K8" s="611">
        <v>5690</v>
      </c>
      <c r="L8" s="611">
        <v>6220</v>
      </c>
      <c r="M8" s="611">
        <v>5650</v>
      </c>
      <c r="N8" s="611">
        <v>5120</v>
      </c>
      <c r="O8" s="611">
        <v>4730</v>
      </c>
      <c r="P8" s="611">
        <v>3870</v>
      </c>
      <c r="Q8" s="611">
        <v>2830</v>
      </c>
      <c r="R8" s="611">
        <v>2340</v>
      </c>
      <c r="S8" s="611">
        <v>1690</v>
      </c>
      <c r="T8" s="611">
        <v>1540</v>
      </c>
    </row>
    <row r="9" spans="1:20" ht="13.5">
      <c r="A9" s="16" t="s">
        <v>34</v>
      </c>
      <c r="B9" s="604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</row>
    <row r="10" spans="1:20" ht="12.75">
      <c r="A10" s="1" t="s">
        <v>220</v>
      </c>
      <c r="B10" s="611">
        <v>520700</v>
      </c>
      <c r="C10" s="611">
        <v>36640</v>
      </c>
      <c r="D10" s="611">
        <v>35400</v>
      </c>
      <c r="E10" s="611">
        <v>37360</v>
      </c>
      <c r="F10" s="611">
        <v>39860</v>
      </c>
      <c r="G10" s="611">
        <v>35080</v>
      </c>
      <c r="H10" s="611">
        <v>33180</v>
      </c>
      <c r="I10" s="611">
        <v>34220</v>
      </c>
      <c r="J10" s="611">
        <v>41170</v>
      </c>
      <c r="K10" s="611">
        <v>42020</v>
      </c>
      <c r="L10" s="611">
        <v>40640</v>
      </c>
      <c r="M10" s="611">
        <v>33090</v>
      </c>
      <c r="N10" s="611">
        <v>28500</v>
      </c>
      <c r="O10" s="611">
        <v>24800</v>
      </c>
      <c r="P10" s="611">
        <v>18520</v>
      </c>
      <c r="Q10" s="611">
        <v>13920</v>
      </c>
      <c r="R10" s="611">
        <v>11010</v>
      </c>
      <c r="S10" s="611">
        <v>8420</v>
      </c>
      <c r="T10" s="611">
        <v>6910</v>
      </c>
    </row>
    <row r="11" spans="1:20" ht="12.75">
      <c r="A11" s="1" t="s">
        <v>221</v>
      </c>
      <c r="B11" s="611">
        <v>255200</v>
      </c>
      <c r="C11" s="611">
        <v>19000</v>
      </c>
      <c r="D11" s="611">
        <v>18090</v>
      </c>
      <c r="E11" s="611">
        <v>19130</v>
      </c>
      <c r="F11" s="611">
        <v>20400</v>
      </c>
      <c r="G11" s="611">
        <v>17970</v>
      </c>
      <c r="H11" s="611">
        <v>16540</v>
      </c>
      <c r="I11" s="611">
        <v>16210</v>
      </c>
      <c r="J11" s="611">
        <v>19540</v>
      </c>
      <c r="K11" s="611">
        <v>20230</v>
      </c>
      <c r="L11" s="611">
        <v>19730</v>
      </c>
      <c r="M11" s="611">
        <v>16000</v>
      </c>
      <c r="N11" s="611">
        <v>14000</v>
      </c>
      <c r="O11" s="611">
        <v>12030</v>
      </c>
      <c r="P11" s="611">
        <v>8880</v>
      </c>
      <c r="Q11" s="611">
        <v>6580</v>
      </c>
      <c r="R11" s="611">
        <v>5090</v>
      </c>
      <c r="S11" s="611">
        <v>3530</v>
      </c>
      <c r="T11" s="611">
        <v>2310</v>
      </c>
    </row>
    <row r="12" spans="1:20" ht="12.75">
      <c r="A12" s="1" t="s">
        <v>222</v>
      </c>
      <c r="B12" s="611">
        <v>265500</v>
      </c>
      <c r="C12" s="611">
        <v>17650</v>
      </c>
      <c r="D12" s="611">
        <v>17310</v>
      </c>
      <c r="E12" s="611">
        <v>18230</v>
      </c>
      <c r="F12" s="611">
        <v>19450</v>
      </c>
      <c r="G12" s="611">
        <v>17110</v>
      </c>
      <c r="H12" s="611">
        <v>16640</v>
      </c>
      <c r="I12" s="611">
        <v>18010</v>
      </c>
      <c r="J12" s="611">
        <v>21630</v>
      </c>
      <c r="K12" s="611">
        <v>21800</v>
      </c>
      <c r="L12" s="611">
        <v>20910</v>
      </c>
      <c r="M12" s="611">
        <v>17080</v>
      </c>
      <c r="N12" s="611">
        <v>14500</v>
      </c>
      <c r="O12" s="611">
        <v>12770</v>
      </c>
      <c r="P12" s="611">
        <v>9640</v>
      </c>
      <c r="Q12" s="611">
        <v>7340</v>
      </c>
      <c r="R12" s="611">
        <v>5930</v>
      </c>
      <c r="S12" s="611">
        <v>4900</v>
      </c>
      <c r="T12" s="611">
        <v>4600</v>
      </c>
    </row>
    <row r="13" spans="1:20" ht="12.75">
      <c r="A13" s="16" t="s">
        <v>35</v>
      </c>
      <c r="B13" s="610"/>
      <c r="C13" s="610"/>
      <c r="D13" s="610"/>
      <c r="E13" s="610"/>
      <c r="F13" s="610"/>
      <c r="G13" s="610"/>
      <c r="H13" s="610"/>
      <c r="I13" s="610"/>
      <c r="J13" s="610"/>
      <c r="K13" s="610"/>
      <c r="L13" s="610"/>
      <c r="M13" s="610"/>
      <c r="N13" s="610"/>
      <c r="O13" s="610"/>
      <c r="P13" s="610"/>
      <c r="Q13" s="610"/>
      <c r="R13" s="610"/>
      <c r="S13" s="610"/>
      <c r="T13" s="610"/>
    </row>
    <row r="14" spans="1:20" ht="12.75">
      <c r="A14" s="1" t="s">
        <v>220</v>
      </c>
      <c r="B14" s="611">
        <v>438100</v>
      </c>
      <c r="C14" s="611">
        <v>28860</v>
      </c>
      <c r="D14" s="611">
        <v>24600</v>
      </c>
      <c r="E14" s="611">
        <v>24990</v>
      </c>
      <c r="F14" s="611">
        <v>30710</v>
      </c>
      <c r="G14" s="611">
        <v>40380</v>
      </c>
      <c r="H14" s="611">
        <v>43900</v>
      </c>
      <c r="I14" s="611">
        <v>36710</v>
      </c>
      <c r="J14" s="611">
        <v>36150</v>
      </c>
      <c r="K14" s="611">
        <v>33640</v>
      </c>
      <c r="L14" s="611">
        <v>31250</v>
      </c>
      <c r="M14" s="611">
        <v>26340</v>
      </c>
      <c r="N14" s="611">
        <v>21820</v>
      </c>
      <c r="O14" s="611">
        <v>17410</v>
      </c>
      <c r="P14" s="611">
        <v>13030</v>
      </c>
      <c r="Q14" s="611">
        <v>9140</v>
      </c>
      <c r="R14" s="611">
        <v>7330</v>
      </c>
      <c r="S14" s="611">
        <v>5900</v>
      </c>
      <c r="T14" s="611">
        <v>5880</v>
      </c>
    </row>
    <row r="15" spans="1:20" ht="12.75">
      <c r="A15" s="1" t="s">
        <v>221</v>
      </c>
      <c r="B15" s="611">
        <v>214900</v>
      </c>
      <c r="C15" s="611">
        <v>14900</v>
      </c>
      <c r="D15" s="611">
        <v>12670</v>
      </c>
      <c r="E15" s="611">
        <v>12870</v>
      </c>
      <c r="F15" s="611">
        <v>15550</v>
      </c>
      <c r="G15" s="611">
        <v>19730</v>
      </c>
      <c r="H15" s="611">
        <v>21600</v>
      </c>
      <c r="I15" s="611">
        <v>17700</v>
      </c>
      <c r="J15" s="611">
        <v>17520</v>
      </c>
      <c r="K15" s="611">
        <v>16540</v>
      </c>
      <c r="L15" s="611">
        <v>15220</v>
      </c>
      <c r="M15" s="611">
        <v>12970</v>
      </c>
      <c r="N15" s="611">
        <v>10840</v>
      </c>
      <c r="O15" s="611">
        <v>8570</v>
      </c>
      <c r="P15" s="611">
        <v>6320</v>
      </c>
      <c r="Q15" s="611">
        <v>4410</v>
      </c>
      <c r="R15" s="611">
        <v>3360</v>
      </c>
      <c r="S15" s="611">
        <v>2360</v>
      </c>
      <c r="T15" s="611">
        <v>1800</v>
      </c>
    </row>
    <row r="16" spans="1:20" ht="12.75">
      <c r="A16" s="1" t="s">
        <v>222</v>
      </c>
      <c r="B16" s="611">
        <v>223100</v>
      </c>
      <c r="C16" s="611">
        <v>13950</v>
      </c>
      <c r="D16" s="611">
        <v>11930</v>
      </c>
      <c r="E16" s="611">
        <v>12120</v>
      </c>
      <c r="F16" s="611">
        <v>15160</v>
      </c>
      <c r="G16" s="611">
        <v>20660</v>
      </c>
      <c r="H16" s="611">
        <v>22310</v>
      </c>
      <c r="I16" s="611">
        <v>19010</v>
      </c>
      <c r="J16" s="611">
        <v>18630</v>
      </c>
      <c r="K16" s="611">
        <v>17100</v>
      </c>
      <c r="L16" s="611">
        <v>16030</v>
      </c>
      <c r="M16" s="611">
        <v>13370</v>
      </c>
      <c r="N16" s="611">
        <v>10990</v>
      </c>
      <c r="O16" s="611">
        <v>8840</v>
      </c>
      <c r="P16" s="611">
        <v>6720</v>
      </c>
      <c r="Q16" s="611">
        <v>4730</v>
      </c>
      <c r="R16" s="611">
        <v>3970</v>
      </c>
      <c r="S16" s="611">
        <v>3540</v>
      </c>
      <c r="T16" s="611">
        <v>4080</v>
      </c>
    </row>
    <row r="17" spans="1:20" ht="12.75">
      <c r="A17" s="16" t="s">
        <v>36</v>
      </c>
      <c r="B17" s="610"/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</row>
    <row r="18" spans="1:20" ht="12.75">
      <c r="A18" s="1" t="s">
        <v>220</v>
      </c>
      <c r="B18" s="611">
        <v>473400</v>
      </c>
      <c r="C18" s="611">
        <v>40360</v>
      </c>
      <c r="D18" s="611">
        <v>38870</v>
      </c>
      <c r="E18" s="611">
        <v>39310</v>
      </c>
      <c r="F18" s="611">
        <v>39880</v>
      </c>
      <c r="G18" s="611">
        <v>34280</v>
      </c>
      <c r="H18" s="611">
        <v>30360</v>
      </c>
      <c r="I18" s="611">
        <v>30410</v>
      </c>
      <c r="J18" s="611">
        <v>35380</v>
      </c>
      <c r="K18" s="611">
        <v>35620</v>
      </c>
      <c r="L18" s="611">
        <v>33880</v>
      </c>
      <c r="M18" s="611">
        <v>27980</v>
      </c>
      <c r="N18" s="611">
        <v>23730</v>
      </c>
      <c r="O18" s="611">
        <v>20150</v>
      </c>
      <c r="P18" s="611">
        <v>15000</v>
      </c>
      <c r="Q18" s="611">
        <v>10500</v>
      </c>
      <c r="R18" s="611">
        <v>7860</v>
      </c>
      <c r="S18" s="611">
        <v>5590</v>
      </c>
      <c r="T18" s="611">
        <v>4220</v>
      </c>
    </row>
    <row r="19" spans="1:20" ht="12.75">
      <c r="A19" s="1" t="s">
        <v>221</v>
      </c>
      <c r="B19" s="611">
        <v>231700</v>
      </c>
      <c r="C19" s="611">
        <v>20720</v>
      </c>
      <c r="D19" s="611">
        <v>19880</v>
      </c>
      <c r="E19" s="611">
        <v>20010</v>
      </c>
      <c r="F19" s="611">
        <v>20450</v>
      </c>
      <c r="G19" s="611">
        <v>17090</v>
      </c>
      <c r="H19" s="611">
        <v>14430</v>
      </c>
      <c r="I19" s="611">
        <v>14140</v>
      </c>
      <c r="J19" s="611">
        <v>16530</v>
      </c>
      <c r="K19" s="611">
        <v>17160</v>
      </c>
      <c r="L19" s="611">
        <v>16420</v>
      </c>
      <c r="M19" s="611">
        <v>13790</v>
      </c>
      <c r="N19" s="611">
        <v>11600</v>
      </c>
      <c r="O19" s="611">
        <v>9860</v>
      </c>
      <c r="P19" s="611">
        <v>7320</v>
      </c>
      <c r="Q19" s="611">
        <v>5010</v>
      </c>
      <c r="R19" s="611">
        <v>3570</v>
      </c>
      <c r="S19" s="611">
        <v>2380</v>
      </c>
      <c r="T19" s="611">
        <v>1330</v>
      </c>
    </row>
    <row r="20" spans="1:20" ht="12.75">
      <c r="A20" s="1" t="s">
        <v>222</v>
      </c>
      <c r="B20" s="611">
        <v>241700</v>
      </c>
      <c r="C20" s="611">
        <v>19640</v>
      </c>
      <c r="D20" s="611">
        <v>18980</v>
      </c>
      <c r="E20" s="611">
        <v>19300</v>
      </c>
      <c r="F20" s="611">
        <v>19430</v>
      </c>
      <c r="G20" s="611">
        <v>17190</v>
      </c>
      <c r="H20" s="611">
        <v>15930</v>
      </c>
      <c r="I20" s="611">
        <v>16270</v>
      </c>
      <c r="J20" s="611">
        <v>18850</v>
      </c>
      <c r="K20" s="611">
        <v>18460</v>
      </c>
      <c r="L20" s="611">
        <v>17450</v>
      </c>
      <c r="M20" s="611">
        <v>14180</v>
      </c>
      <c r="N20" s="611">
        <v>12130</v>
      </c>
      <c r="O20" s="611">
        <v>10290</v>
      </c>
      <c r="P20" s="611">
        <v>7690</v>
      </c>
      <c r="Q20" s="611">
        <v>5490</v>
      </c>
      <c r="R20" s="611">
        <v>4300</v>
      </c>
      <c r="S20" s="611">
        <v>3200</v>
      </c>
      <c r="T20" s="611">
        <v>2890</v>
      </c>
    </row>
    <row r="21" spans="1:20" ht="12.75">
      <c r="A21" s="16" t="s">
        <v>37</v>
      </c>
      <c r="B21" s="610"/>
      <c r="C21" s="610"/>
      <c r="D21" s="610"/>
      <c r="E21" s="610"/>
      <c r="F21" s="610"/>
      <c r="G21" s="610"/>
      <c r="H21" s="610"/>
      <c r="I21" s="610"/>
      <c r="J21" s="610"/>
      <c r="K21" s="610"/>
      <c r="L21" s="610"/>
      <c r="M21" s="610"/>
      <c r="N21" s="610"/>
      <c r="O21" s="610"/>
      <c r="P21" s="610"/>
      <c r="Q21" s="610"/>
      <c r="R21" s="610"/>
      <c r="S21" s="610"/>
      <c r="T21" s="610"/>
    </row>
    <row r="22" spans="1:20" ht="12.75">
      <c r="A22" s="1" t="s">
        <v>220</v>
      </c>
      <c r="B22" s="611">
        <v>356300</v>
      </c>
      <c r="C22" s="611">
        <v>26330</v>
      </c>
      <c r="D22" s="611">
        <v>25410</v>
      </c>
      <c r="E22" s="611">
        <v>26920</v>
      </c>
      <c r="F22" s="611">
        <v>28140</v>
      </c>
      <c r="G22" s="611">
        <v>24410</v>
      </c>
      <c r="H22" s="611">
        <v>21880</v>
      </c>
      <c r="I22" s="611">
        <v>20920</v>
      </c>
      <c r="J22" s="611">
        <v>24420</v>
      </c>
      <c r="K22" s="611">
        <v>24690</v>
      </c>
      <c r="L22" s="611">
        <v>25670</v>
      </c>
      <c r="M22" s="611">
        <v>22940</v>
      </c>
      <c r="N22" s="611">
        <v>20290</v>
      </c>
      <c r="O22" s="611">
        <v>17890</v>
      </c>
      <c r="P22" s="611">
        <v>14310</v>
      </c>
      <c r="Q22" s="611">
        <v>11070</v>
      </c>
      <c r="R22" s="611">
        <v>9220</v>
      </c>
      <c r="S22" s="611">
        <v>6540</v>
      </c>
      <c r="T22" s="611">
        <v>5180</v>
      </c>
    </row>
    <row r="23" spans="1:20" ht="12.75">
      <c r="A23" s="1" t="s">
        <v>221</v>
      </c>
      <c r="B23" s="611">
        <v>175000</v>
      </c>
      <c r="C23" s="611">
        <v>13330</v>
      </c>
      <c r="D23" s="611">
        <v>12920</v>
      </c>
      <c r="E23" s="611">
        <v>13990</v>
      </c>
      <c r="F23" s="611">
        <v>14280</v>
      </c>
      <c r="G23" s="611">
        <v>12410</v>
      </c>
      <c r="H23" s="611">
        <v>11020</v>
      </c>
      <c r="I23" s="611">
        <v>10140</v>
      </c>
      <c r="J23" s="611">
        <v>11570</v>
      </c>
      <c r="K23" s="611">
        <v>11830</v>
      </c>
      <c r="L23" s="611">
        <v>12390</v>
      </c>
      <c r="M23" s="611">
        <v>11200</v>
      </c>
      <c r="N23" s="611">
        <v>9950</v>
      </c>
      <c r="O23" s="611">
        <v>8770</v>
      </c>
      <c r="P23" s="611">
        <v>6950</v>
      </c>
      <c r="Q23" s="611">
        <v>5400</v>
      </c>
      <c r="R23" s="611">
        <v>4250</v>
      </c>
      <c r="S23" s="611">
        <v>2860</v>
      </c>
      <c r="T23" s="611">
        <v>1720</v>
      </c>
    </row>
    <row r="24" spans="1:20" ht="12.75">
      <c r="A24" s="1" t="s">
        <v>222</v>
      </c>
      <c r="B24" s="611">
        <v>181300</v>
      </c>
      <c r="C24" s="611">
        <v>13000</v>
      </c>
      <c r="D24" s="611">
        <v>12490</v>
      </c>
      <c r="E24" s="611">
        <v>12930</v>
      </c>
      <c r="F24" s="611">
        <v>13860</v>
      </c>
      <c r="G24" s="611">
        <v>11990</v>
      </c>
      <c r="H24" s="611">
        <v>10860</v>
      </c>
      <c r="I24" s="611">
        <v>10780</v>
      </c>
      <c r="J24" s="611">
        <v>12850</v>
      </c>
      <c r="K24" s="611">
        <v>12870</v>
      </c>
      <c r="L24" s="611">
        <v>13280</v>
      </c>
      <c r="M24" s="611">
        <v>11740</v>
      </c>
      <c r="N24" s="611">
        <v>10350</v>
      </c>
      <c r="O24" s="611">
        <v>9130</v>
      </c>
      <c r="P24" s="611">
        <v>7360</v>
      </c>
      <c r="Q24" s="611">
        <v>5680</v>
      </c>
      <c r="R24" s="611">
        <v>4970</v>
      </c>
      <c r="S24" s="611">
        <v>3680</v>
      </c>
      <c r="T24" s="611">
        <v>3460</v>
      </c>
    </row>
    <row r="25" spans="1:20" ht="12.75">
      <c r="A25" s="16" t="s">
        <v>38</v>
      </c>
      <c r="B25" s="610"/>
      <c r="C25" s="610"/>
      <c r="D25" s="610"/>
      <c r="E25" s="610"/>
      <c r="F25" s="610"/>
      <c r="G25" s="610"/>
      <c r="H25" s="610"/>
      <c r="I25" s="610"/>
      <c r="J25" s="610"/>
      <c r="K25" s="610"/>
      <c r="L25" s="610"/>
      <c r="M25" s="610"/>
      <c r="N25" s="610"/>
      <c r="O25" s="610"/>
      <c r="P25" s="610"/>
      <c r="Q25" s="610"/>
      <c r="R25" s="610"/>
      <c r="S25" s="610"/>
      <c r="T25" s="610"/>
    </row>
    <row r="26" spans="1:20" ht="12.75">
      <c r="A26" s="1" t="s">
        <v>220</v>
      </c>
      <c r="B26" s="611">
        <v>101500</v>
      </c>
      <c r="C26" s="611">
        <v>7900</v>
      </c>
      <c r="D26" s="611">
        <v>7770</v>
      </c>
      <c r="E26" s="611">
        <v>8020</v>
      </c>
      <c r="F26" s="611">
        <v>7690</v>
      </c>
      <c r="G26" s="611">
        <v>5770</v>
      </c>
      <c r="H26" s="611">
        <v>5740</v>
      </c>
      <c r="I26" s="611">
        <v>6240</v>
      </c>
      <c r="J26" s="611">
        <v>7230</v>
      </c>
      <c r="K26" s="611">
        <v>7150</v>
      </c>
      <c r="L26" s="611">
        <v>7700</v>
      </c>
      <c r="M26" s="611">
        <v>6550</v>
      </c>
      <c r="N26" s="611">
        <v>5890</v>
      </c>
      <c r="O26" s="611">
        <v>5190</v>
      </c>
      <c r="P26" s="611">
        <v>4140</v>
      </c>
      <c r="Q26" s="611">
        <v>3030</v>
      </c>
      <c r="R26" s="611">
        <v>2500</v>
      </c>
      <c r="S26" s="611">
        <v>1740</v>
      </c>
      <c r="T26" s="611">
        <v>1260</v>
      </c>
    </row>
    <row r="27" spans="1:20" ht="12.75">
      <c r="A27" s="1" t="s">
        <v>221</v>
      </c>
      <c r="B27" s="611">
        <v>49700</v>
      </c>
      <c r="C27" s="611">
        <v>4060</v>
      </c>
      <c r="D27" s="611">
        <v>4010</v>
      </c>
      <c r="E27" s="611">
        <v>4080</v>
      </c>
      <c r="F27" s="611">
        <v>3970</v>
      </c>
      <c r="G27" s="611">
        <v>2880</v>
      </c>
      <c r="H27" s="611">
        <v>2730</v>
      </c>
      <c r="I27" s="611">
        <v>2970</v>
      </c>
      <c r="J27" s="611">
        <v>3430</v>
      </c>
      <c r="K27" s="611">
        <v>3400</v>
      </c>
      <c r="L27" s="611">
        <v>3720</v>
      </c>
      <c r="M27" s="611">
        <v>3200</v>
      </c>
      <c r="N27" s="611">
        <v>2840</v>
      </c>
      <c r="O27" s="611">
        <v>2570</v>
      </c>
      <c r="P27" s="611">
        <v>2050</v>
      </c>
      <c r="Q27" s="611">
        <v>1470</v>
      </c>
      <c r="R27" s="611">
        <v>1170</v>
      </c>
      <c r="S27" s="611">
        <v>730</v>
      </c>
      <c r="T27" s="611">
        <v>420</v>
      </c>
    </row>
    <row r="28" spans="1:20" ht="12.75">
      <c r="A28" s="1" t="s">
        <v>222</v>
      </c>
      <c r="B28" s="611">
        <v>51800</v>
      </c>
      <c r="C28" s="611">
        <v>3840</v>
      </c>
      <c r="D28" s="611">
        <v>3760</v>
      </c>
      <c r="E28" s="611">
        <v>3950</v>
      </c>
      <c r="F28" s="611">
        <v>3720</v>
      </c>
      <c r="G28" s="611">
        <v>2890</v>
      </c>
      <c r="H28" s="611">
        <v>3010</v>
      </c>
      <c r="I28" s="611">
        <v>3270</v>
      </c>
      <c r="J28" s="611">
        <v>3800</v>
      </c>
      <c r="K28" s="611">
        <v>3750</v>
      </c>
      <c r="L28" s="611">
        <v>3990</v>
      </c>
      <c r="M28" s="611">
        <v>3340</v>
      </c>
      <c r="N28" s="611">
        <v>3050</v>
      </c>
      <c r="O28" s="611">
        <v>2630</v>
      </c>
      <c r="P28" s="611">
        <v>2090</v>
      </c>
      <c r="Q28" s="611">
        <v>1550</v>
      </c>
      <c r="R28" s="611">
        <v>1330</v>
      </c>
      <c r="S28" s="611">
        <v>1010</v>
      </c>
      <c r="T28" s="611">
        <v>840</v>
      </c>
    </row>
    <row r="29" spans="1:20" ht="12.75">
      <c r="A29" s="16" t="s">
        <v>39</v>
      </c>
      <c r="B29" s="610"/>
      <c r="C29" s="610"/>
      <c r="D29" s="610"/>
      <c r="E29" s="610"/>
      <c r="F29" s="610"/>
      <c r="G29" s="610"/>
      <c r="H29" s="610"/>
      <c r="I29" s="610"/>
      <c r="J29" s="610"/>
      <c r="K29" s="610"/>
      <c r="L29" s="610"/>
      <c r="M29" s="610"/>
      <c r="N29" s="610"/>
      <c r="O29" s="610"/>
      <c r="P29" s="610"/>
      <c r="Q29" s="610"/>
      <c r="R29" s="610"/>
      <c r="S29" s="610"/>
      <c r="T29" s="610"/>
    </row>
    <row r="30" spans="1:20" ht="12.75">
      <c r="A30" s="1" t="s">
        <v>220</v>
      </c>
      <c r="B30" s="611">
        <v>205400</v>
      </c>
      <c r="C30" s="611">
        <v>14300</v>
      </c>
      <c r="D30" s="611">
        <v>14590</v>
      </c>
      <c r="E30" s="611">
        <v>15360</v>
      </c>
      <c r="F30" s="611">
        <v>14890</v>
      </c>
      <c r="G30" s="611">
        <v>10260</v>
      </c>
      <c r="H30" s="611">
        <v>10200</v>
      </c>
      <c r="I30" s="611">
        <v>11130</v>
      </c>
      <c r="J30" s="611">
        <v>13760</v>
      </c>
      <c r="K30" s="611">
        <v>14230</v>
      </c>
      <c r="L30" s="611">
        <v>15290</v>
      </c>
      <c r="M30" s="611">
        <v>13930</v>
      </c>
      <c r="N30" s="611">
        <v>12310</v>
      </c>
      <c r="O30" s="611">
        <v>11580</v>
      </c>
      <c r="P30" s="611">
        <v>9930</v>
      </c>
      <c r="Q30" s="611">
        <v>8110</v>
      </c>
      <c r="R30" s="611">
        <v>6770</v>
      </c>
      <c r="S30" s="611">
        <v>4980</v>
      </c>
      <c r="T30" s="611">
        <v>3820</v>
      </c>
    </row>
    <row r="31" spans="1:20" ht="12.75">
      <c r="A31" s="1" t="s">
        <v>221</v>
      </c>
      <c r="B31" s="611">
        <v>100100</v>
      </c>
      <c r="C31" s="611">
        <v>7380</v>
      </c>
      <c r="D31" s="611">
        <v>7620</v>
      </c>
      <c r="E31" s="611">
        <v>7840</v>
      </c>
      <c r="F31" s="611">
        <v>7680</v>
      </c>
      <c r="G31" s="611">
        <v>5200</v>
      </c>
      <c r="H31" s="611">
        <v>4880</v>
      </c>
      <c r="I31" s="611">
        <v>5380</v>
      </c>
      <c r="J31" s="611">
        <v>6360</v>
      </c>
      <c r="K31" s="611">
        <v>6680</v>
      </c>
      <c r="L31" s="611">
        <v>7360</v>
      </c>
      <c r="M31" s="611">
        <v>6640</v>
      </c>
      <c r="N31" s="611">
        <v>6040</v>
      </c>
      <c r="O31" s="611">
        <v>5580</v>
      </c>
      <c r="P31" s="611">
        <v>4750</v>
      </c>
      <c r="Q31" s="611">
        <v>3860</v>
      </c>
      <c r="R31" s="611">
        <v>3250</v>
      </c>
      <c r="S31" s="611">
        <v>2180</v>
      </c>
      <c r="T31" s="611">
        <v>1370</v>
      </c>
    </row>
    <row r="32" spans="1:20" ht="13.5" thickBot="1">
      <c r="A32" s="1" t="s">
        <v>222</v>
      </c>
      <c r="B32" s="611">
        <v>105400</v>
      </c>
      <c r="C32" s="611">
        <v>6920</v>
      </c>
      <c r="D32" s="611">
        <v>6970</v>
      </c>
      <c r="E32" s="611">
        <v>7520</v>
      </c>
      <c r="F32" s="611">
        <v>7210</v>
      </c>
      <c r="G32" s="611">
        <v>5060</v>
      </c>
      <c r="H32" s="611">
        <v>5310</v>
      </c>
      <c r="I32" s="611">
        <v>5750</v>
      </c>
      <c r="J32" s="611">
        <v>7410</v>
      </c>
      <c r="K32" s="611">
        <v>7550</v>
      </c>
      <c r="L32" s="611">
        <v>7930</v>
      </c>
      <c r="M32" s="611">
        <v>7280</v>
      </c>
      <c r="N32" s="611">
        <v>6270</v>
      </c>
      <c r="O32" s="611">
        <v>5990</v>
      </c>
      <c r="P32" s="611">
        <v>5180</v>
      </c>
      <c r="Q32" s="611">
        <v>4250</v>
      </c>
      <c r="R32" s="611">
        <v>3510</v>
      </c>
      <c r="S32" s="611">
        <v>2800</v>
      </c>
      <c r="T32" s="611">
        <v>2460</v>
      </c>
    </row>
    <row r="33" spans="1:20" ht="13.5" thickBot="1">
      <c r="A33" s="587"/>
      <c r="B33" s="588"/>
      <c r="C33" s="847" t="s">
        <v>214</v>
      </c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</row>
    <row r="34" spans="1:20" ht="13.5" thickBot="1">
      <c r="A34" s="589"/>
      <c r="B34" s="590" t="s">
        <v>215</v>
      </c>
      <c r="C34" s="591" t="s">
        <v>216</v>
      </c>
      <c r="D34" s="591" t="s">
        <v>217</v>
      </c>
      <c r="E34" s="591" t="s">
        <v>8</v>
      </c>
      <c r="F34" s="592" t="s">
        <v>9</v>
      </c>
      <c r="G34" s="592" t="s">
        <v>10</v>
      </c>
      <c r="H34" s="592" t="s">
        <v>11</v>
      </c>
      <c r="I34" s="592" t="s">
        <v>12</v>
      </c>
      <c r="J34" s="592" t="s">
        <v>13</v>
      </c>
      <c r="K34" s="592" t="s">
        <v>14</v>
      </c>
      <c r="L34" s="592" t="s">
        <v>15</v>
      </c>
      <c r="M34" s="592" t="s">
        <v>16</v>
      </c>
      <c r="N34" s="592" t="s">
        <v>17</v>
      </c>
      <c r="O34" s="592" t="s">
        <v>18</v>
      </c>
      <c r="P34" s="592" t="s">
        <v>19</v>
      </c>
      <c r="Q34" s="592" t="s">
        <v>20</v>
      </c>
      <c r="R34" s="592" t="s">
        <v>21</v>
      </c>
      <c r="S34" s="592" t="s">
        <v>22</v>
      </c>
      <c r="T34" s="592" t="s">
        <v>23</v>
      </c>
    </row>
    <row r="35" spans="1:20" ht="13.5">
      <c r="A35" s="16" t="s">
        <v>40</v>
      </c>
      <c r="B35" s="604"/>
      <c r="C35" s="604"/>
      <c r="D35" s="604"/>
      <c r="E35" s="604"/>
      <c r="F35" s="604"/>
      <c r="G35" s="604"/>
      <c r="H35" s="604"/>
      <c r="I35" s="604"/>
      <c r="J35" s="604"/>
      <c r="K35" s="604"/>
      <c r="L35" s="604"/>
      <c r="M35" s="604"/>
      <c r="N35" s="604"/>
      <c r="O35" s="604"/>
      <c r="P35" s="604"/>
      <c r="Q35" s="604"/>
      <c r="R35" s="604"/>
      <c r="S35" s="604"/>
      <c r="T35" s="604"/>
    </row>
    <row r="36" spans="1:20" ht="12.75">
      <c r="A36" s="1" t="s">
        <v>220</v>
      </c>
      <c r="B36" s="611">
        <v>45900</v>
      </c>
      <c r="C36" s="611">
        <v>3830</v>
      </c>
      <c r="D36" s="611">
        <v>3780</v>
      </c>
      <c r="E36" s="611">
        <v>3960</v>
      </c>
      <c r="F36" s="611">
        <v>3680</v>
      </c>
      <c r="G36" s="611">
        <v>2700</v>
      </c>
      <c r="H36" s="611">
        <v>2350</v>
      </c>
      <c r="I36" s="611">
        <v>2550</v>
      </c>
      <c r="J36" s="611">
        <v>3060</v>
      </c>
      <c r="K36" s="611">
        <v>3090</v>
      </c>
      <c r="L36" s="611">
        <v>3420</v>
      </c>
      <c r="M36" s="611">
        <v>3060</v>
      </c>
      <c r="N36" s="611">
        <v>2750</v>
      </c>
      <c r="O36" s="611">
        <v>2100</v>
      </c>
      <c r="P36" s="611">
        <v>1750</v>
      </c>
      <c r="Q36" s="611">
        <v>1340</v>
      </c>
      <c r="R36" s="611">
        <v>1130</v>
      </c>
      <c r="S36" s="611">
        <v>760</v>
      </c>
      <c r="T36" s="611">
        <v>610</v>
      </c>
    </row>
    <row r="37" spans="1:20" ht="12.75">
      <c r="A37" s="1" t="s">
        <v>221</v>
      </c>
      <c r="B37" s="611">
        <v>22400</v>
      </c>
      <c r="C37" s="611">
        <v>1950</v>
      </c>
      <c r="D37" s="611">
        <v>1940</v>
      </c>
      <c r="E37" s="611">
        <v>2010</v>
      </c>
      <c r="F37" s="611">
        <v>1930</v>
      </c>
      <c r="G37" s="611">
        <v>1300</v>
      </c>
      <c r="H37" s="611">
        <v>1100</v>
      </c>
      <c r="I37" s="611">
        <v>1220</v>
      </c>
      <c r="J37" s="611">
        <v>1420</v>
      </c>
      <c r="K37" s="611">
        <v>1470</v>
      </c>
      <c r="L37" s="611">
        <v>1610</v>
      </c>
      <c r="M37" s="611">
        <v>1520</v>
      </c>
      <c r="N37" s="611">
        <v>1400</v>
      </c>
      <c r="O37" s="611">
        <v>1040</v>
      </c>
      <c r="P37" s="611">
        <v>850</v>
      </c>
      <c r="Q37" s="611">
        <v>630</v>
      </c>
      <c r="R37" s="611">
        <v>500</v>
      </c>
      <c r="S37" s="611">
        <v>310</v>
      </c>
      <c r="T37" s="611">
        <v>190</v>
      </c>
    </row>
    <row r="38" spans="1:20" ht="12.75">
      <c r="A38" s="1" t="s">
        <v>222</v>
      </c>
      <c r="B38" s="611">
        <v>23500</v>
      </c>
      <c r="C38" s="611">
        <v>1880</v>
      </c>
      <c r="D38" s="611">
        <v>1840</v>
      </c>
      <c r="E38" s="611">
        <v>1950</v>
      </c>
      <c r="F38" s="611">
        <v>1750</v>
      </c>
      <c r="G38" s="611">
        <v>1400</v>
      </c>
      <c r="H38" s="611">
        <v>1250</v>
      </c>
      <c r="I38" s="611">
        <v>1330</v>
      </c>
      <c r="J38" s="611">
        <v>1640</v>
      </c>
      <c r="K38" s="611">
        <v>1620</v>
      </c>
      <c r="L38" s="611">
        <v>1810</v>
      </c>
      <c r="M38" s="611">
        <v>1540</v>
      </c>
      <c r="N38" s="611">
        <v>1350</v>
      </c>
      <c r="O38" s="611">
        <v>1060</v>
      </c>
      <c r="P38" s="611">
        <v>900</v>
      </c>
      <c r="Q38" s="611">
        <v>720</v>
      </c>
      <c r="R38" s="611">
        <v>630</v>
      </c>
      <c r="S38" s="611">
        <v>450</v>
      </c>
      <c r="T38" s="611">
        <v>430</v>
      </c>
    </row>
    <row r="39" spans="1:20" ht="12.75">
      <c r="A39" s="16" t="s">
        <v>223</v>
      </c>
      <c r="B39" s="610"/>
      <c r="C39" s="610"/>
      <c r="D39" s="610"/>
      <c r="E39" s="610"/>
      <c r="F39" s="610"/>
      <c r="G39" s="610"/>
      <c r="H39" s="610"/>
      <c r="I39" s="610"/>
      <c r="J39" s="610"/>
      <c r="K39" s="610"/>
      <c r="L39" s="610"/>
      <c r="M39" s="610"/>
      <c r="N39" s="610"/>
      <c r="O39" s="610"/>
      <c r="P39" s="610"/>
      <c r="Q39" s="610"/>
      <c r="R39" s="610"/>
      <c r="S39" s="610"/>
      <c r="T39" s="610"/>
    </row>
    <row r="40" spans="1:20" ht="12.75">
      <c r="A40" s="1" t="s">
        <v>220</v>
      </c>
      <c r="B40" s="611">
        <v>153300</v>
      </c>
      <c r="C40" s="611">
        <v>11130</v>
      </c>
      <c r="D40" s="611">
        <v>11100</v>
      </c>
      <c r="E40" s="611">
        <v>12070</v>
      </c>
      <c r="F40" s="611">
        <v>11330</v>
      </c>
      <c r="G40" s="611">
        <v>8220</v>
      </c>
      <c r="H40" s="611">
        <v>7670</v>
      </c>
      <c r="I40" s="611">
        <v>8680</v>
      </c>
      <c r="J40" s="611">
        <v>10310</v>
      </c>
      <c r="K40" s="611">
        <v>10670</v>
      </c>
      <c r="L40" s="611">
        <v>11760</v>
      </c>
      <c r="M40" s="611">
        <v>10220</v>
      </c>
      <c r="N40" s="611">
        <v>9600</v>
      </c>
      <c r="O40" s="611">
        <v>8480</v>
      </c>
      <c r="P40" s="611">
        <v>6730</v>
      </c>
      <c r="Q40" s="611">
        <v>5080</v>
      </c>
      <c r="R40" s="611">
        <v>4320</v>
      </c>
      <c r="S40" s="611">
        <v>3200</v>
      </c>
      <c r="T40" s="611">
        <v>2710</v>
      </c>
    </row>
    <row r="41" spans="1:20" ht="12.75">
      <c r="A41" s="1" t="s">
        <v>221</v>
      </c>
      <c r="B41" s="611">
        <v>74600</v>
      </c>
      <c r="C41" s="611">
        <v>5680</v>
      </c>
      <c r="D41" s="611">
        <v>5610</v>
      </c>
      <c r="E41" s="611">
        <v>6210</v>
      </c>
      <c r="F41" s="611">
        <v>5780</v>
      </c>
      <c r="G41" s="611">
        <v>4200</v>
      </c>
      <c r="H41" s="611">
        <v>3670</v>
      </c>
      <c r="I41" s="611">
        <v>4100</v>
      </c>
      <c r="J41" s="611">
        <v>4920</v>
      </c>
      <c r="K41" s="611">
        <v>5060</v>
      </c>
      <c r="L41" s="611">
        <v>5640</v>
      </c>
      <c r="M41" s="611">
        <v>4950</v>
      </c>
      <c r="N41" s="611">
        <v>4650</v>
      </c>
      <c r="O41" s="611">
        <v>4200</v>
      </c>
      <c r="P41" s="611">
        <v>3280</v>
      </c>
      <c r="Q41" s="611">
        <v>2430</v>
      </c>
      <c r="R41" s="611">
        <v>1970</v>
      </c>
      <c r="S41" s="611">
        <v>1300</v>
      </c>
      <c r="T41" s="611">
        <v>900</v>
      </c>
    </row>
    <row r="42" spans="1:20" ht="12.75">
      <c r="A42" s="1" t="s">
        <v>222</v>
      </c>
      <c r="B42" s="611">
        <v>78700</v>
      </c>
      <c r="C42" s="611">
        <v>5450</v>
      </c>
      <c r="D42" s="611">
        <v>5490</v>
      </c>
      <c r="E42" s="611">
        <v>5850</v>
      </c>
      <c r="F42" s="611">
        <v>5550</v>
      </c>
      <c r="G42" s="611">
        <v>4010</v>
      </c>
      <c r="H42" s="611">
        <v>4000</v>
      </c>
      <c r="I42" s="611">
        <v>4580</v>
      </c>
      <c r="J42" s="611">
        <v>5390</v>
      </c>
      <c r="K42" s="611">
        <v>5610</v>
      </c>
      <c r="L42" s="611">
        <v>6120</v>
      </c>
      <c r="M42" s="611">
        <v>5270</v>
      </c>
      <c r="N42" s="611">
        <v>4950</v>
      </c>
      <c r="O42" s="611">
        <v>4280</v>
      </c>
      <c r="P42" s="611">
        <v>3440</v>
      </c>
      <c r="Q42" s="611">
        <v>2650</v>
      </c>
      <c r="R42" s="611">
        <v>2350</v>
      </c>
      <c r="S42" s="611">
        <v>1900</v>
      </c>
      <c r="T42" s="611">
        <v>1810</v>
      </c>
    </row>
    <row r="43" spans="1:20" ht="12.75">
      <c r="A43" s="16" t="s">
        <v>42</v>
      </c>
      <c r="B43" s="610"/>
      <c r="C43" s="610"/>
      <c r="D43" s="610"/>
      <c r="E43" s="610"/>
      <c r="F43" s="610"/>
      <c r="G43" s="610"/>
      <c r="H43" s="610"/>
      <c r="I43" s="610"/>
      <c r="J43" s="610"/>
      <c r="K43" s="610"/>
      <c r="L43" s="610"/>
      <c r="M43" s="610"/>
      <c r="N43" s="610"/>
      <c r="O43" s="610"/>
      <c r="P43" s="610"/>
      <c r="Q43" s="610"/>
      <c r="R43" s="610"/>
      <c r="S43" s="610"/>
      <c r="T43" s="610"/>
    </row>
    <row r="44" spans="1:20" ht="12.75">
      <c r="A44" s="1" t="s">
        <v>220</v>
      </c>
      <c r="B44" s="611">
        <v>107600</v>
      </c>
      <c r="C44" s="611">
        <v>7410</v>
      </c>
      <c r="D44" s="611">
        <v>7370</v>
      </c>
      <c r="E44" s="611">
        <v>7870</v>
      </c>
      <c r="F44" s="611">
        <v>7980</v>
      </c>
      <c r="G44" s="611">
        <v>6030</v>
      </c>
      <c r="H44" s="611">
        <v>5750</v>
      </c>
      <c r="I44" s="611">
        <v>6120</v>
      </c>
      <c r="J44" s="611">
        <v>7270</v>
      </c>
      <c r="K44" s="611">
        <v>7500</v>
      </c>
      <c r="L44" s="611">
        <v>8270</v>
      </c>
      <c r="M44" s="611">
        <v>7330</v>
      </c>
      <c r="N44" s="611">
        <v>6530</v>
      </c>
      <c r="O44" s="611">
        <v>5780</v>
      </c>
      <c r="P44" s="611">
        <v>4660</v>
      </c>
      <c r="Q44" s="611">
        <v>3820</v>
      </c>
      <c r="R44" s="611">
        <v>3320</v>
      </c>
      <c r="S44" s="611">
        <v>2630</v>
      </c>
      <c r="T44" s="611">
        <v>2000</v>
      </c>
    </row>
    <row r="45" spans="1:20" ht="12.75">
      <c r="A45" s="1" t="s">
        <v>221</v>
      </c>
      <c r="B45" s="611">
        <v>53000</v>
      </c>
      <c r="C45" s="611">
        <v>3830</v>
      </c>
      <c r="D45" s="611">
        <v>3830</v>
      </c>
      <c r="E45" s="611">
        <v>4000</v>
      </c>
      <c r="F45" s="611">
        <v>4150</v>
      </c>
      <c r="G45" s="611">
        <v>3160</v>
      </c>
      <c r="H45" s="611">
        <v>2870</v>
      </c>
      <c r="I45" s="611">
        <v>2940</v>
      </c>
      <c r="J45" s="611">
        <v>3450</v>
      </c>
      <c r="K45" s="611">
        <v>3670</v>
      </c>
      <c r="L45" s="611">
        <v>4020</v>
      </c>
      <c r="M45" s="611">
        <v>3580</v>
      </c>
      <c r="N45" s="611">
        <v>3290</v>
      </c>
      <c r="O45" s="611">
        <v>2850</v>
      </c>
      <c r="P45" s="611">
        <v>2300</v>
      </c>
      <c r="Q45" s="611">
        <v>1820</v>
      </c>
      <c r="R45" s="611">
        <v>1520</v>
      </c>
      <c r="S45" s="611">
        <v>1090</v>
      </c>
      <c r="T45" s="611">
        <v>670</v>
      </c>
    </row>
    <row r="46" spans="1:20" ht="12.75">
      <c r="A46" s="1" t="s">
        <v>222</v>
      </c>
      <c r="B46" s="611">
        <v>54600</v>
      </c>
      <c r="C46" s="611">
        <v>3580</v>
      </c>
      <c r="D46" s="611">
        <v>3540</v>
      </c>
      <c r="E46" s="611">
        <v>3870</v>
      </c>
      <c r="F46" s="611">
        <v>3830</v>
      </c>
      <c r="G46" s="611">
        <v>2880</v>
      </c>
      <c r="H46" s="611">
        <v>2890</v>
      </c>
      <c r="I46" s="611">
        <v>3180</v>
      </c>
      <c r="J46" s="611">
        <v>3820</v>
      </c>
      <c r="K46" s="611">
        <v>3830</v>
      </c>
      <c r="L46" s="611">
        <v>4250</v>
      </c>
      <c r="M46" s="611">
        <v>3750</v>
      </c>
      <c r="N46" s="611">
        <v>3250</v>
      </c>
      <c r="O46" s="611">
        <v>2930</v>
      </c>
      <c r="P46" s="611">
        <v>2360</v>
      </c>
      <c r="Q46" s="611">
        <v>2000</v>
      </c>
      <c r="R46" s="611">
        <v>1800</v>
      </c>
      <c r="S46" s="611">
        <v>1540</v>
      </c>
      <c r="T46" s="611">
        <v>1330</v>
      </c>
    </row>
    <row r="47" spans="1:20" ht="12.75">
      <c r="A47" s="16" t="s">
        <v>43</v>
      </c>
      <c r="B47" s="610"/>
      <c r="C47" s="610"/>
      <c r="D47" s="610"/>
      <c r="E47" s="610"/>
      <c r="F47" s="610"/>
      <c r="G47" s="610"/>
      <c r="H47" s="610"/>
      <c r="I47" s="610"/>
      <c r="J47" s="610"/>
      <c r="K47" s="610"/>
      <c r="L47" s="610"/>
      <c r="M47" s="610"/>
      <c r="N47" s="610"/>
      <c r="O47" s="610"/>
      <c r="P47" s="610"/>
      <c r="Q47" s="610"/>
      <c r="R47" s="610"/>
      <c r="S47" s="610"/>
      <c r="T47" s="610"/>
    </row>
    <row r="48" spans="1:20" ht="12.75">
      <c r="A48" s="1" t="s">
        <v>220</v>
      </c>
      <c r="B48" s="611">
        <v>164800</v>
      </c>
      <c r="C48" s="611">
        <v>11280</v>
      </c>
      <c r="D48" s="611">
        <v>11020</v>
      </c>
      <c r="E48" s="611">
        <v>11790</v>
      </c>
      <c r="F48" s="611">
        <v>13440</v>
      </c>
      <c r="G48" s="611">
        <v>12240</v>
      </c>
      <c r="H48" s="611">
        <v>9770</v>
      </c>
      <c r="I48" s="611">
        <v>9150</v>
      </c>
      <c r="J48" s="611">
        <v>10730</v>
      </c>
      <c r="K48" s="611">
        <v>11080</v>
      </c>
      <c r="L48" s="611">
        <v>11970</v>
      </c>
      <c r="M48" s="611">
        <v>10410</v>
      </c>
      <c r="N48" s="611">
        <v>9440</v>
      </c>
      <c r="O48" s="611">
        <v>8510</v>
      </c>
      <c r="P48" s="611">
        <v>7100</v>
      </c>
      <c r="Q48" s="611">
        <v>5670</v>
      </c>
      <c r="R48" s="611">
        <v>4800</v>
      </c>
      <c r="S48" s="611">
        <v>3570</v>
      </c>
      <c r="T48" s="611">
        <v>2810</v>
      </c>
    </row>
    <row r="49" spans="1:20" ht="12.75">
      <c r="A49" s="1" t="s">
        <v>221</v>
      </c>
      <c r="B49" s="611">
        <v>80200</v>
      </c>
      <c r="C49" s="611">
        <v>5700</v>
      </c>
      <c r="D49" s="611">
        <v>5610</v>
      </c>
      <c r="E49" s="611">
        <v>5970</v>
      </c>
      <c r="F49" s="611">
        <v>6750</v>
      </c>
      <c r="G49" s="611">
        <v>6260</v>
      </c>
      <c r="H49" s="611">
        <v>4760</v>
      </c>
      <c r="I49" s="611">
        <v>4350</v>
      </c>
      <c r="J49" s="611">
        <v>5090</v>
      </c>
      <c r="K49" s="611">
        <v>5280</v>
      </c>
      <c r="L49" s="611">
        <v>5820</v>
      </c>
      <c r="M49" s="611">
        <v>5040</v>
      </c>
      <c r="N49" s="611">
        <v>4570</v>
      </c>
      <c r="O49" s="611">
        <v>4170</v>
      </c>
      <c r="P49" s="611">
        <v>3410</v>
      </c>
      <c r="Q49" s="611">
        <v>2740</v>
      </c>
      <c r="R49" s="611">
        <v>2240</v>
      </c>
      <c r="S49" s="611">
        <v>1490</v>
      </c>
      <c r="T49" s="611">
        <v>930</v>
      </c>
    </row>
    <row r="50" spans="1:20" ht="12.75">
      <c r="A50" s="1" t="s">
        <v>222</v>
      </c>
      <c r="B50" s="611">
        <v>84600</v>
      </c>
      <c r="C50" s="611">
        <v>5580</v>
      </c>
      <c r="D50" s="611">
        <v>5410</v>
      </c>
      <c r="E50" s="611">
        <v>5830</v>
      </c>
      <c r="F50" s="611">
        <v>6690</v>
      </c>
      <c r="G50" s="611">
        <v>5980</v>
      </c>
      <c r="H50" s="611">
        <v>5020</v>
      </c>
      <c r="I50" s="611">
        <v>4800</v>
      </c>
      <c r="J50" s="611">
        <v>5640</v>
      </c>
      <c r="K50" s="611">
        <v>5800</v>
      </c>
      <c r="L50" s="611">
        <v>6150</v>
      </c>
      <c r="M50" s="611">
        <v>5370</v>
      </c>
      <c r="N50" s="611">
        <v>4880</v>
      </c>
      <c r="O50" s="611">
        <v>4330</v>
      </c>
      <c r="P50" s="611">
        <v>3700</v>
      </c>
      <c r="Q50" s="611">
        <v>2930</v>
      </c>
      <c r="R50" s="611">
        <v>2560</v>
      </c>
      <c r="S50" s="611">
        <v>2080</v>
      </c>
      <c r="T50" s="611">
        <v>1880</v>
      </c>
    </row>
    <row r="51" spans="1:20" ht="12.75">
      <c r="A51" s="16" t="s">
        <v>44</v>
      </c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</row>
    <row r="52" spans="1:20" ht="12.75">
      <c r="A52" s="1" t="s">
        <v>220</v>
      </c>
      <c r="B52" s="611">
        <v>63300</v>
      </c>
      <c r="C52" s="611">
        <v>4240</v>
      </c>
      <c r="D52" s="611">
        <v>4290</v>
      </c>
      <c r="E52" s="611">
        <v>4920</v>
      </c>
      <c r="F52" s="611">
        <v>4860</v>
      </c>
      <c r="G52" s="611">
        <v>3620</v>
      </c>
      <c r="H52" s="611">
        <v>3060</v>
      </c>
      <c r="I52" s="611">
        <v>3210</v>
      </c>
      <c r="J52" s="611">
        <v>3990</v>
      </c>
      <c r="K52" s="611">
        <v>4250</v>
      </c>
      <c r="L52" s="611">
        <v>4860</v>
      </c>
      <c r="M52" s="611">
        <v>4440</v>
      </c>
      <c r="N52" s="611">
        <v>3860</v>
      </c>
      <c r="O52" s="611">
        <v>3430</v>
      </c>
      <c r="P52" s="611">
        <v>2900</v>
      </c>
      <c r="Q52" s="611">
        <v>2450</v>
      </c>
      <c r="R52" s="611">
        <v>2100</v>
      </c>
      <c r="S52" s="611">
        <v>1600</v>
      </c>
      <c r="T52" s="611">
        <v>1240</v>
      </c>
    </row>
    <row r="53" spans="1:20" ht="12.75">
      <c r="A53" s="1" t="s">
        <v>221</v>
      </c>
      <c r="B53" s="611">
        <v>31100</v>
      </c>
      <c r="C53" s="611">
        <v>2170</v>
      </c>
      <c r="D53" s="611">
        <v>2210</v>
      </c>
      <c r="E53" s="611">
        <v>2560</v>
      </c>
      <c r="F53" s="611">
        <v>2500</v>
      </c>
      <c r="G53" s="611">
        <v>1910</v>
      </c>
      <c r="H53" s="611">
        <v>1560</v>
      </c>
      <c r="I53" s="611">
        <v>1520</v>
      </c>
      <c r="J53" s="611">
        <v>1920</v>
      </c>
      <c r="K53" s="611">
        <v>2020</v>
      </c>
      <c r="L53" s="611">
        <v>2380</v>
      </c>
      <c r="M53" s="611">
        <v>2170</v>
      </c>
      <c r="N53" s="611">
        <v>1920</v>
      </c>
      <c r="O53" s="611">
        <v>1670</v>
      </c>
      <c r="P53" s="611">
        <v>1340</v>
      </c>
      <c r="Q53" s="611">
        <v>1130</v>
      </c>
      <c r="R53" s="611">
        <v>990</v>
      </c>
      <c r="S53" s="611">
        <v>670</v>
      </c>
      <c r="T53" s="611">
        <v>410</v>
      </c>
    </row>
    <row r="54" spans="1:20" ht="12.75">
      <c r="A54" s="1" t="s">
        <v>222</v>
      </c>
      <c r="B54" s="611">
        <v>32300</v>
      </c>
      <c r="C54" s="611">
        <v>2060</v>
      </c>
      <c r="D54" s="611">
        <v>2080</v>
      </c>
      <c r="E54" s="611">
        <v>2360</v>
      </c>
      <c r="F54" s="611">
        <v>2360</v>
      </c>
      <c r="G54" s="611">
        <v>1710</v>
      </c>
      <c r="H54" s="611">
        <v>1500</v>
      </c>
      <c r="I54" s="611">
        <v>1690</v>
      </c>
      <c r="J54" s="611">
        <v>2080</v>
      </c>
      <c r="K54" s="611">
        <v>2230</v>
      </c>
      <c r="L54" s="611">
        <v>2480</v>
      </c>
      <c r="M54" s="611">
        <v>2260</v>
      </c>
      <c r="N54" s="611">
        <v>1930</v>
      </c>
      <c r="O54" s="611">
        <v>1760</v>
      </c>
      <c r="P54" s="611">
        <v>1560</v>
      </c>
      <c r="Q54" s="611">
        <v>1330</v>
      </c>
      <c r="R54" s="611">
        <v>1110</v>
      </c>
      <c r="S54" s="611">
        <v>930</v>
      </c>
      <c r="T54" s="611">
        <v>830</v>
      </c>
    </row>
    <row r="55" spans="1:20" ht="12.75">
      <c r="A55" s="16" t="s">
        <v>224</v>
      </c>
      <c r="B55" s="610"/>
      <c r="C55" s="610"/>
      <c r="D55" s="610"/>
      <c r="E55" s="610"/>
      <c r="F55" s="610"/>
      <c r="G55" s="610"/>
      <c r="H55" s="610"/>
      <c r="I55" s="610"/>
      <c r="J55" s="610"/>
      <c r="K55" s="610"/>
      <c r="L55" s="610"/>
      <c r="M55" s="610"/>
      <c r="N55" s="610"/>
      <c r="O55" s="610"/>
      <c r="P55" s="610"/>
      <c r="Q55" s="610"/>
      <c r="R55" s="610"/>
      <c r="S55" s="610"/>
      <c r="T55" s="610"/>
    </row>
    <row r="56" spans="1:20" ht="12.75">
      <c r="A56" s="1" t="s">
        <v>220</v>
      </c>
      <c r="B56" s="611">
        <v>284400</v>
      </c>
      <c r="C56" s="611">
        <v>19040</v>
      </c>
      <c r="D56" s="611">
        <v>17500</v>
      </c>
      <c r="E56" s="611">
        <v>17340</v>
      </c>
      <c r="F56" s="611">
        <v>19720</v>
      </c>
      <c r="G56" s="611">
        <v>25060</v>
      </c>
      <c r="H56" s="611">
        <v>23520</v>
      </c>
      <c r="I56" s="611">
        <v>21670</v>
      </c>
      <c r="J56" s="611">
        <v>23070</v>
      </c>
      <c r="K56" s="611">
        <v>21950</v>
      </c>
      <c r="L56" s="611">
        <v>20750</v>
      </c>
      <c r="M56" s="611">
        <v>16970</v>
      </c>
      <c r="N56" s="611">
        <v>14890</v>
      </c>
      <c r="O56" s="611">
        <v>12500</v>
      </c>
      <c r="P56" s="611">
        <v>9550</v>
      </c>
      <c r="Q56" s="611">
        <v>6990</v>
      </c>
      <c r="R56" s="611">
        <v>5750</v>
      </c>
      <c r="S56" s="611">
        <v>4440</v>
      </c>
      <c r="T56" s="611">
        <v>3730</v>
      </c>
    </row>
    <row r="57" spans="1:20" ht="12.75">
      <c r="A57" s="1" t="s">
        <v>221</v>
      </c>
      <c r="B57" s="611">
        <v>137700</v>
      </c>
      <c r="C57" s="611">
        <v>9670</v>
      </c>
      <c r="D57" s="611">
        <v>8810</v>
      </c>
      <c r="E57" s="611">
        <v>8910</v>
      </c>
      <c r="F57" s="611">
        <v>9790</v>
      </c>
      <c r="G57" s="611">
        <v>11920</v>
      </c>
      <c r="H57" s="611">
        <v>11600</v>
      </c>
      <c r="I57" s="611">
        <v>10290</v>
      </c>
      <c r="J57" s="611">
        <v>10920</v>
      </c>
      <c r="K57" s="611">
        <v>10590</v>
      </c>
      <c r="L57" s="611">
        <v>10080</v>
      </c>
      <c r="M57" s="611">
        <v>8180</v>
      </c>
      <c r="N57" s="611">
        <v>7290</v>
      </c>
      <c r="O57" s="611">
        <v>6110</v>
      </c>
      <c r="P57" s="611">
        <v>4580</v>
      </c>
      <c r="Q57" s="611">
        <v>3310</v>
      </c>
      <c r="R57" s="611">
        <v>2570</v>
      </c>
      <c r="S57" s="611">
        <v>1860</v>
      </c>
      <c r="T57" s="611">
        <v>1220</v>
      </c>
    </row>
    <row r="58" spans="1:20" ht="12.75">
      <c r="A58" s="1" t="s">
        <v>222</v>
      </c>
      <c r="B58" s="611">
        <v>146700</v>
      </c>
      <c r="C58" s="611">
        <v>9370</v>
      </c>
      <c r="D58" s="611">
        <v>8690</v>
      </c>
      <c r="E58" s="611">
        <v>8430</v>
      </c>
      <c r="F58" s="611">
        <v>9930</v>
      </c>
      <c r="G58" s="611">
        <v>13140</v>
      </c>
      <c r="H58" s="611">
        <v>11920</v>
      </c>
      <c r="I58" s="611">
        <v>11370</v>
      </c>
      <c r="J58" s="611">
        <v>12150</v>
      </c>
      <c r="K58" s="611">
        <v>11360</v>
      </c>
      <c r="L58" s="611">
        <v>10670</v>
      </c>
      <c r="M58" s="611">
        <v>8790</v>
      </c>
      <c r="N58" s="611">
        <v>7600</v>
      </c>
      <c r="O58" s="611">
        <v>6400</v>
      </c>
      <c r="P58" s="611">
        <v>4980</v>
      </c>
      <c r="Q58" s="611">
        <v>3680</v>
      </c>
      <c r="R58" s="611">
        <v>3180</v>
      </c>
      <c r="S58" s="611">
        <v>2580</v>
      </c>
      <c r="T58" s="611">
        <v>2500</v>
      </c>
    </row>
    <row r="59" spans="1:20" ht="12.75">
      <c r="A59" s="16" t="s">
        <v>45</v>
      </c>
      <c r="B59" s="610"/>
      <c r="C59" s="610"/>
      <c r="D59" s="610"/>
      <c r="E59" s="610"/>
      <c r="F59" s="610"/>
      <c r="G59" s="610"/>
      <c r="H59" s="610"/>
      <c r="I59" s="610"/>
      <c r="J59" s="610"/>
      <c r="K59" s="610"/>
      <c r="L59" s="610"/>
      <c r="M59" s="610"/>
      <c r="N59" s="610"/>
      <c r="O59" s="610"/>
      <c r="P59" s="610"/>
      <c r="Q59" s="610"/>
      <c r="R59" s="610"/>
      <c r="S59" s="610"/>
      <c r="T59" s="610"/>
    </row>
    <row r="60" spans="1:20" ht="12.75">
      <c r="A60" s="1" t="s">
        <v>220</v>
      </c>
      <c r="B60" s="611">
        <v>141800</v>
      </c>
      <c r="C60" s="611">
        <v>10560</v>
      </c>
      <c r="D60" s="611">
        <v>10230</v>
      </c>
      <c r="E60" s="611">
        <v>10470</v>
      </c>
      <c r="F60" s="611">
        <v>10990</v>
      </c>
      <c r="G60" s="611">
        <v>8870</v>
      </c>
      <c r="H60" s="611">
        <v>8210</v>
      </c>
      <c r="I60" s="611">
        <v>9140</v>
      </c>
      <c r="J60" s="611">
        <v>10880</v>
      </c>
      <c r="K60" s="611">
        <v>10790</v>
      </c>
      <c r="L60" s="611">
        <v>11080</v>
      </c>
      <c r="M60" s="611">
        <v>9120</v>
      </c>
      <c r="N60" s="611">
        <v>7950</v>
      </c>
      <c r="O60" s="611">
        <v>6780</v>
      </c>
      <c r="P60" s="611">
        <v>5210</v>
      </c>
      <c r="Q60" s="611">
        <v>3800</v>
      </c>
      <c r="R60" s="611">
        <v>3360</v>
      </c>
      <c r="S60" s="611">
        <v>2370</v>
      </c>
      <c r="T60" s="611">
        <v>2010</v>
      </c>
    </row>
    <row r="61" spans="1:20" ht="12.75">
      <c r="A61" s="1" t="s">
        <v>221</v>
      </c>
      <c r="B61" s="611">
        <v>69800</v>
      </c>
      <c r="C61" s="611">
        <v>5390</v>
      </c>
      <c r="D61" s="611">
        <v>5330</v>
      </c>
      <c r="E61" s="611">
        <v>5380</v>
      </c>
      <c r="F61" s="611">
        <v>5610</v>
      </c>
      <c r="G61" s="611">
        <v>4550</v>
      </c>
      <c r="H61" s="611">
        <v>3940</v>
      </c>
      <c r="I61" s="611">
        <v>4390</v>
      </c>
      <c r="J61" s="611">
        <v>5240</v>
      </c>
      <c r="K61" s="611">
        <v>5250</v>
      </c>
      <c r="L61" s="611">
        <v>5380</v>
      </c>
      <c r="M61" s="611">
        <v>4480</v>
      </c>
      <c r="N61" s="611">
        <v>4020</v>
      </c>
      <c r="O61" s="611">
        <v>3380</v>
      </c>
      <c r="P61" s="611">
        <v>2530</v>
      </c>
      <c r="Q61" s="611">
        <v>1790</v>
      </c>
      <c r="R61" s="611">
        <v>1490</v>
      </c>
      <c r="S61" s="611">
        <v>1000</v>
      </c>
      <c r="T61" s="611">
        <v>620</v>
      </c>
    </row>
    <row r="62" spans="1:20" ht="13.5" thickBot="1">
      <c r="A62" s="1" t="s">
        <v>222</v>
      </c>
      <c r="B62" s="611">
        <v>72100</v>
      </c>
      <c r="C62" s="611">
        <v>5160</v>
      </c>
      <c r="D62" s="611">
        <v>4910</v>
      </c>
      <c r="E62" s="611">
        <v>5080</v>
      </c>
      <c r="F62" s="611">
        <v>5390</v>
      </c>
      <c r="G62" s="611">
        <v>4330</v>
      </c>
      <c r="H62" s="611">
        <v>4270</v>
      </c>
      <c r="I62" s="611">
        <v>4740</v>
      </c>
      <c r="J62" s="611">
        <v>5640</v>
      </c>
      <c r="K62" s="611">
        <v>5540</v>
      </c>
      <c r="L62" s="611">
        <v>5700</v>
      </c>
      <c r="M62" s="611">
        <v>4640</v>
      </c>
      <c r="N62" s="611">
        <v>3930</v>
      </c>
      <c r="O62" s="611">
        <v>3410</v>
      </c>
      <c r="P62" s="611">
        <v>2670</v>
      </c>
      <c r="Q62" s="611">
        <v>2020</v>
      </c>
      <c r="R62" s="611">
        <v>1870</v>
      </c>
      <c r="S62" s="611">
        <v>1370</v>
      </c>
      <c r="T62" s="611">
        <v>1390</v>
      </c>
    </row>
    <row r="63" spans="1:20" ht="13.5" thickBot="1">
      <c r="A63" s="587"/>
      <c r="B63" s="588"/>
      <c r="C63" s="847" t="s">
        <v>214</v>
      </c>
      <c r="D63" s="847"/>
      <c r="E63" s="847"/>
      <c r="F63" s="847"/>
      <c r="G63" s="847"/>
      <c r="H63" s="847"/>
      <c r="I63" s="847"/>
      <c r="J63" s="847"/>
      <c r="K63" s="847"/>
      <c r="L63" s="847"/>
      <c r="M63" s="847"/>
      <c r="N63" s="847"/>
      <c r="O63" s="847"/>
      <c r="P63" s="847"/>
      <c r="Q63" s="847"/>
      <c r="R63" s="847"/>
      <c r="S63" s="847"/>
      <c r="T63" s="847"/>
    </row>
    <row r="64" spans="1:20" ht="13.5" thickBot="1">
      <c r="A64" s="589"/>
      <c r="B64" s="590" t="s">
        <v>215</v>
      </c>
      <c r="C64" s="591" t="s">
        <v>216</v>
      </c>
      <c r="D64" s="591" t="s">
        <v>217</v>
      </c>
      <c r="E64" s="591" t="s">
        <v>8</v>
      </c>
      <c r="F64" s="592" t="s">
        <v>9</v>
      </c>
      <c r="G64" s="592" t="s">
        <v>10</v>
      </c>
      <c r="H64" s="592" t="s">
        <v>11</v>
      </c>
      <c r="I64" s="592" t="s">
        <v>12</v>
      </c>
      <c r="J64" s="592" t="s">
        <v>13</v>
      </c>
      <c r="K64" s="592" t="s">
        <v>14</v>
      </c>
      <c r="L64" s="592" t="s">
        <v>15</v>
      </c>
      <c r="M64" s="592" t="s">
        <v>16</v>
      </c>
      <c r="N64" s="592" t="s">
        <v>17</v>
      </c>
      <c r="O64" s="592" t="s">
        <v>18</v>
      </c>
      <c r="P64" s="592" t="s">
        <v>19</v>
      </c>
      <c r="Q64" s="592" t="s">
        <v>20</v>
      </c>
      <c r="R64" s="592" t="s">
        <v>21</v>
      </c>
      <c r="S64" s="592" t="s">
        <v>22</v>
      </c>
      <c r="T64" s="592" t="s">
        <v>23</v>
      </c>
    </row>
    <row r="65" spans="1:20" ht="13.5">
      <c r="A65" s="16" t="s">
        <v>46</v>
      </c>
      <c r="B65" s="604"/>
      <c r="C65" s="604"/>
      <c r="D65" s="604"/>
      <c r="E65" s="604"/>
      <c r="F65" s="604"/>
      <c r="G65" s="604"/>
      <c r="H65" s="604"/>
      <c r="I65" s="604"/>
      <c r="J65" s="604"/>
      <c r="K65" s="604"/>
      <c r="L65" s="604"/>
      <c r="M65" s="604"/>
      <c r="N65" s="604"/>
      <c r="O65" s="604"/>
      <c r="P65" s="604"/>
      <c r="Q65" s="604"/>
      <c r="R65" s="604"/>
      <c r="S65" s="604"/>
      <c r="T65" s="604"/>
    </row>
    <row r="66" spans="1:21" ht="12.75">
      <c r="A66" s="1" t="s">
        <v>220</v>
      </c>
      <c r="B66" s="611">
        <v>39700</v>
      </c>
      <c r="C66" s="611">
        <v>2640</v>
      </c>
      <c r="D66" s="611">
        <v>2590</v>
      </c>
      <c r="E66" s="611">
        <v>2850</v>
      </c>
      <c r="F66" s="611">
        <v>2850</v>
      </c>
      <c r="G66" s="611">
        <v>1680</v>
      </c>
      <c r="H66" s="611">
        <v>1730</v>
      </c>
      <c r="I66" s="611">
        <v>1910</v>
      </c>
      <c r="J66" s="611">
        <v>2530</v>
      </c>
      <c r="K66" s="611">
        <v>2670</v>
      </c>
      <c r="L66" s="611">
        <v>3030</v>
      </c>
      <c r="M66" s="611">
        <v>3000</v>
      </c>
      <c r="N66" s="611">
        <v>2820</v>
      </c>
      <c r="O66" s="611">
        <v>2540</v>
      </c>
      <c r="P66" s="611">
        <v>2080</v>
      </c>
      <c r="Q66" s="611">
        <v>1630</v>
      </c>
      <c r="R66" s="611">
        <v>1360</v>
      </c>
      <c r="S66" s="611">
        <v>1020</v>
      </c>
      <c r="T66" s="611">
        <v>790</v>
      </c>
      <c r="U66" s="603"/>
    </row>
    <row r="67" spans="1:20" ht="12.75">
      <c r="A67" s="1" t="s">
        <v>221</v>
      </c>
      <c r="B67" s="611">
        <v>19350</v>
      </c>
      <c r="C67" s="611">
        <v>1310</v>
      </c>
      <c r="D67" s="611">
        <v>1320</v>
      </c>
      <c r="E67" s="611">
        <v>1450</v>
      </c>
      <c r="F67" s="611">
        <v>1440</v>
      </c>
      <c r="G67" s="611">
        <v>900</v>
      </c>
      <c r="H67" s="611">
        <v>830</v>
      </c>
      <c r="I67" s="611">
        <v>910</v>
      </c>
      <c r="J67" s="611">
        <v>1190</v>
      </c>
      <c r="K67" s="611">
        <v>1300</v>
      </c>
      <c r="L67" s="611">
        <v>1440</v>
      </c>
      <c r="M67" s="611">
        <v>1480</v>
      </c>
      <c r="N67" s="611">
        <v>1410</v>
      </c>
      <c r="O67" s="611">
        <v>1270</v>
      </c>
      <c r="P67" s="611">
        <v>1020</v>
      </c>
      <c r="Q67" s="611">
        <v>800</v>
      </c>
      <c r="R67" s="611">
        <v>620</v>
      </c>
      <c r="S67" s="611">
        <v>430</v>
      </c>
      <c r="T67" s="611">
        <v>240</v>
      </c>
    </row>
    <row r="68" spans="1:20" ht="12.75">
      <c r="A68" s="1" t="s">
        <v>222</v>
      </c>
      <c r="B68" s="611">
        <v>20300</v>
      </c>
      <c r="C68" s="611">
        <v>1330</v>
      </c>
      <c r="D68" s="611">
        <v>1270</v>
      </c>
      <c r="E68" s="611">
        <v>1400</v>
      </c>
      <c r="F68" s="611">
        <v>1410</v>
      </c>
      <c r="G68" s="611">
        <v>780</v>
      </c>
      <c r="H68" s="611">
        <v>890</v>
      </c>
      <c r="I68" s="611">
        <v>990</v>
      </c>
      <c r="J68" s="611">
        <v>1330</v>
      </c>
      <c r="K68" s="611">
        <v>1370</v>
      </c>
      <c r="L68" s="611">
        <v>1590</v>
      </c>
      <c r="M68" s="611">
        <v>1520</v>
      </c>
      <c r="N68" s="611">
        <v>1410</v>
      </c>
      <c r="O68" s="611">
        <v>1270</v>
      </c>
      <c r="P68" s="611">
        <v>1050</v>
      </c>
      <c r="Q68" s="611">
        <v>830</v>
      </c>
      <c r="R68" s="611">
        <v>740</v>
      </c>
      <c r="S68" s="611">
        <v>590</v>
      </c>
      <c r="T68" s="611">
        <v>550</v>
      </c>
    </row>
    <row r="69" spans="1:20" ht="12.75">
      <c r="A69" s="16" t="s">
        <v>47</v>
      </c>
      <c r="B69" s="610"/>
      <c r="C69" s="610"/>
      <c r="D69" s="610"/>
      <c r="E69" s="610"/>
      <c r="F69" s="610"/>
      <c r="G69" s="610"/>
      <c r="H69" s="610"/>
      <c r="I69" s="610"/>
      <c r="J69" s="610"/>
      <c r="K69" s="610"/>
      <c r="L69" s="610"/>
      <c r="M69" s="610"/>
      <c r="N69" s="610"/>
      <c r="O69" s="610"/>
      <c r="P69" s="610"/>
      <c r="Q69" s="610"/>
      <c r="R69" s="610"/>
      <c r="S69" s="610"/>
      <c r="T69" s="610"/>
    </row>
    <row r="70" spans="1:20" ht="12.75">
      <c r="A70" s="1" t="s">
        <v>220</v>
      </c>
      <c r="B70" s="611">
        <v>135700</v>
      </c>
      <c r="C70" s="611">
        <v>8500</v>
      </c>
      <c r="D70" s="611">
        <v>8400</v>
      </c>
      <c r="E70" s="611">
        <v>9090</v>
      </c>
      <c r="F70" s="611">
        <v>9250</v>
      </c>
      <c r="G70" s="611">
        <v>6630</v>
      </c>
      <c r="H70" s="611">
        <v>6550</v>
      </c>
      <c r="I70" s="611">
        <v>7430</v>
      </c>
      <c r="J70" s="611">
        <v>9530</v>
      </c>
      <c r="K70" s="611">
        <v>9960</v>
      </c>
      <c r="L70" s="611">
        <v>11160</v>
      </c>
      <c r="M70" s="611">
        <v>10180</v>
      </c>
      <c r="N70" s="611">
        <v>9480</v>
      </c>
      <c r="O70" s="611">
        <v>8520</v>
      </c>
      <c r="P70" s="611">
        <v>6440</v>
      </c>
      <c r="Q70" s="611">
        <v>4920</v>
      </c>
      <c r="R70" s="611">
        <v>4020</v>
      </c>
      <c r="S70" s="611">
        <v>3060</v>
      </c>
      <c r="T70" s="611">
        <v>2560</v>
      </c>
    </row>
    <row r="71" spans="1:20" ht="12.75">
      <c r="A71" s="1" t="s">
        <v>221</v>
      </c>
      <c r="B71" s="611">
        <v>67200</v>
      </c>
      <c r="C71" s="611">
        <v>4330</v>
      </c>
      <c r="D71" s="611">
        <v>4340</v>
      </c>
      <c r="E71" s="611">
        <v>4720</v>
      </c>
      <c r="F71" s="611">
        <v>4870</v>
      </c>
      <c r="G71" s="611">
        <v>3540</v>
      </c>
      <c r="H71" s="611">
        <v>3270</v>
      </c>
      <c r="I71" s="611">
        <v>3630</v>
      </c>
      <c r="J71" s="611">
        <v>4580</v>
      </c>
      <c r="K71" s="611">
        <v>4730</v>
      </c>
      <c r="L71" s="611">
        <v>5380</v>
      </c>
      <c r="M71" s="611">
        <v>5090</v>
      </c>
      <c r="N71" s="611">
        <v>4680</v>
      </c>
      <c r="O71" s="611">
        <v>4300</v>
      </c>
      <c r="P71" s="611">
        <v>3210</v>
      </c>
      <c r="Q71" s="611">
        <v>2410</v>
      </c>
      <c r="R71" s="611">
        <v>1870</v>
      </c>
      <c r="S71" s="611">
        <v>1310</v>
      </c>
      <c r="T71" s="611">
        <v>930</v>
      </c>
    </row>
    <row r="72" spans="1:20" ht="12.75">
      <c r="A72" s="1" t="s">
        <v>222</v>
      </c>
      <c r="B72" s="611">
        <v>68500</v>
      </c>
      <c r="C72" s="611">
        <v>4170</v>
      </c>
      <c r="D72" s="611">
        <v>4060</v>
      </c>
      <c r="E72" s="611">
        <v>4370</v>
      </c>
      <c r="F72" s="611">
        <v>4380</v>
      </c>
      <c r="G72" s="611">
        <v>3090</v>
      </c>
      <c r="H72" s="611">
        <v>3280</v>
      </c>
      <c r="I72" s="611">
        <v>3800</v>
      </c>
      <c r="J72" s="611">
        <v>4950</v>
      </c>
      <c r="K72" s="611">
        <v>5230</v>
      </c>
      <c r="L72" s="611">
        <v>5770</v>
      </c>
      <c r="M72" s="611">
        <v>5090</v>
      </c>
      <c r="N72" s="611">
        <v>4800</v>
      </c>
      <c r="O72" s="611">
        <v>4210</v>
      </c>
      <c r="P72" s="611">
        <v>3230</v>
      </c>
      <c r="Q72" s="611">
        <v>2510</v>
      </c>
      <c r="R72" s="611">
        <v>2150</v>
      </c>
      <c r="S72" s="611">
        <v>1760</v>
      </c>
      <c r="T72" s="611">
        <v>1630</v>
      </c>
    </row>
    <row r="73" spans="1:20" ht="12.75">
      <c r="A73" s="16" t="s">
        <v>48</v>
      </c>
      <c r="B73" s="610"/>
      <c r="C73" s="610"/>
      <c r="D73" s="610"/>
      <c r="E73" s="610"/>
      <c r="F73" s="610"/>
      <c r="G73" s="610"/>
      <c r="H73" s="610"/>
      <c r="I73" s="610"/>
      <c r="J73" s="610"/>
      <c r="K73" s="610"/>
      <c r="L73" s="610"/>
      <c r="M73" s="610"/>
      <c r="N73" s="610"/>
      <c r="O73" s="610"/>
      <c r="P73" s="610"/>
      <c r="Q73" s="610"/>
      <c r="R73" s="610"/>
      <c r="S73" s="610"/>
      <c r="T73" s="610"/>
    </row>
    <row r="74" spans="1:20" ht="12.75">
      <c r="A74" s="1" t="s">
        <v>220</v>
      </c>
      <c r="B74" s="611">
        <v>32400</v>
      </c>
      <c r="C74" s="611">
        <v>2050</v>
      </c>
      <c r="D74" s="611">
        <v>1970</v>
      </c>
      <c r="E74" s="611">
        <v>2280</v>
      </c>
      <c r="F74" s="611">
        <v>2180</v>
      </c>
      <c r="G74" s="611">
        <v>1570</v>
      </c>
      <c r="H74" s="611">
        <v>1580</v>
      </c>
      <c r="I74" s="611">
        <v>1780</v>
      </c>
      <c r="J74" s="611">
        <v>2240</v>
      </c>
      <c r="K74" s="611">
        <v>2500</v>
      </c>
      <c r="L74" s="611">
        <v>2820</v>
      </c>
      <c r="M74" s="611">
        <v>2470</v>
      </c>
      <c r="N74" s="611">
        <v>2190</v>
      </c>
      <c r="O74" s="611">
        <v>1960</v>
      </c>
      <c r="P74" s="611">
        <v>1590</v>
      </c>
      <c r="Q74" s="611">
        <v>1120</v>
      </c>
      <c r="R74" s="611">
        <v>940</v>
      </c>
      <c r="S74" s="611">
        <v>620</v>
      </c>
      <c r="T74" s="611">
        <v>500</v>
      </c>
    </row>
    <row r="75" spans="1:20" ht="12.75">
      <c r="A75" s="1" t="s">
        <v>221</v>
      </c>
      <c r="B75" s="611">
        <v>16450</v>
      </c>
      <c r="C75" s="611">
        <v>1130</v>
      </c>
      <c r="D75" s="611">
        <v>1010</v>
      </c>
      <c r="E75" s="611">
        <v>1150</v>
      </c>
      <c r="F75" s="611">
        <v>1160</v>
      </c>
      <c r="G75" s="611">
        <v>830</v>
      </c>
      <c r="H75" s="611">
        <v>770</v>
      </c>
      <c r="I75" s="611">
        <v>830</v>
      </c>
      <c r="J75" s="611">
        <v>1080</v>
      </c>
      <c r="K75" s="611">
        <v>1250</v>
      </c>
      <c r="L75" s="611">
        <v>1450</v>
      </c>
      <c r="M75" s="611">
        <v>1310</v>
      </c>
      <c r="N75" s="611">
        <v>1170</v>
      </c>
      <c r="O75" s="611">
        <v>1010</v>
      </c>
      <c r="P75" s="611">
        <v>830</v>
      </c>
      <c r="Q75" s="611">
        <v>570</v>
      </c>
      <c r="R75" s="611">
        <v>470</v>
      </c>
      <c r="S75" s="611">
        <v>300</v>
      </c>
      <c r="T75" s="611">
        <v>160</v>
      </c>
    </row>
    <row r="76" spans="1:20" ht="12.75">
      <c r="A76" s="1" t="s">
        <v>222</v>
      </c>
      <c r="B76" s="611">
        <v>15900</v>
      </c>
      <c r="C76" s="611">
        <v>930</v>
      </c>
      <c r="D76" s="611">
        <v>970</v>
      </c>
      <c r="E76" s="611">
        <v>1130</v>
      </c>
      <c r="F76" s="611">
        <v>1010</v>
      </c>
      <c r="G76" s="611">
        <v>740</v>
      </c>
      <c r="H76" s="611">
        <v>800</v>
      </c>
      <c r="I76" s="611">
        <v>950</v>
      </c>
      <c r="J76" s="611">
        <v>1160</v>
      </c>
      <c r="K76" s="611">
        <v>1260</v>
      </c>
      <c r="L76" s="611">
        <v>1370</v>
      </c>
      <c r="M76" s="611">
        <v>1160</v>
      </c>
      <c r="N76" s="611">
        <v>1020</v>
      </c>
      <c r="O76" s="611">
        <v>950</v>
      </c>
      <c r="P76" s="611">
        <v>760</v>
      </c>
      <c r="Q76" s="611">
        <v>560</v>
      </c>
      <c r="R76" s="611">
        <v>470</v>
      </c>
      <c r="S76" s="611">
        <v>320</v>
      </c>
      <c r="T76" s="611">
        <v>340</v>
      </c>
    </row>
    <row r="77" spans="1:20" ht="12.75">
      <c r="A77" s="16" t="s">
        <v>49</v>
      </c>
      <c r="B77" s="610"/>
      <c r="C77" s="610"/>
      <c r="D77" s="610"/>
      <c r="E77" s="610"/>
      <c r="F77" s="610"/>
      <c r="G77" s="610"/>
      <c r="H77" s="610"/>
      <c r="I77" s="610"/>
      <c r="J77" s="610"/>
      <c r="K77" s="610"/>
      <c r="L77" s="610"/>
      <c r="M77" s="610"/>
      <c r="N77" s="610"/>
      <c r="O77" s="610"/>
      <c r="P77" s="610"/>
      <c r="Q77" s="610"/>
      <c r="R77" s="610"/>
      <c r="S77" s="610"/>
      <c r="T77" s="610"/>
    </row>
    <row r="78" spans="1:20" ht="12.75">
      <c r="A78" s="1" t="s">
        <v>220</v>
      </c>
      <c r="B78" s="611">
        <v>495900</v>
      </c>
      <c r="C78" s="611">
        <v>32570</v>
      </c>
      <c r="D78" s="611">
        <v>30650</v>
      </c>
      <c r="E78" s="611">
        <v>32310</v>
      </c>
      <c r="F78" s="611">
        <v>36430</v>
      </c>
      <c r="G78" s="611">
        <v>34970</v>
      </c>
      <c r="H78" s="611">
        <v>30250</v>
      </c>
      <c r="I78" s="611">
        <v>31360</v>
      </c>
      <c r="J78" s="611">
        <v>37110</v>
      </c>
      <c r="K78" s="611">
        <v>36980</v>
      </c>
      <c r="L78" s="611">
        <v>37520</v>
      </c>
      <c r="M78" s="611">
        <v>32940</v>
      </c>
      <c r="N78" s="611">
        <v>29730</v>
      </c>
      <c r="O78" s="611">
        <v>25480</v>
      </c>
      <c r="P78" s="611">
        <v>19740</v>
      </c>
      <c r="Q78" s="611">
        <v>15290</v>
      </c>
      <c r="R78" s="611">
        <v>13550</v>
      </c>
      <c r="S78" s="611">
        <v>10390</v>
      </c>
      <c r="T78" s="611">
        <v>8670</v>
      </c>
    </row>
    <row r="79" spans="1:20" ht="12.75">
      <c r="A79" s="1" t="s">
        <v>221</v>
      </c>
      <c r="B79" s="611">
        <v>243300</v>
      </c>
      <c r="C79" s="611">
        <v>16710</v>
      </c>
      <c r="D79" s="611">
        <v>15550</v>
      </c>
      <c r="E79" s="611">
        <v>16520</v>
      </c>
      <c r="F79" s="611">
        <v>18700</v>
      </c>
      <c r="G79" s="611">
        <v>18250</v>
      </c>
      <c r="H79" s="611">
        <v>15080</v>
      </c>
      <c r="I79" s="611">
        <v>15050</v>
      </c>
      <c r="J79" s="611">
        <v>17770</v>
      </c>
      <c r="K79" s="611">
        <v>17980</v>
      </c>
      <c r="L79" s="611">
        <v>18420</v>
      </c>
      <c r="M79" s="611">
        <v>16200</v>
      </c>
      <c r="N79" s="611">
        <v>14630</v>
      </c>
      <c r="O79" s="611">
        <v>12490</v>
      </c>
      <c r="P79" s="611">
        <v>9570</v>
      </c>
      <c r="Q79" s="611">
        <v>7180</v>
      </c>
      <c r="R79" s="611">
        <v>6070</v>
      </c>
      <c r="S79" s="611">
        <v>4300</v>
      </c>
      <c r="T79" s="611">
        <v>2780</v>
      </c>
    </row>
    <row r="80" spans="1:20" ht="12.75">
      <c r="A80" s="1" t="s">
        <v>222</v>
      </c>
      <c r="B80" s="611">
        <v>252700</v>
      </c>
      <c r="C80" s="611">
        <v>15860</v>
      </c>
      <c r="D80" s="611">
        <v>15100</v>
      </c>
      <c r="E80" s="611">
        <v>15790</v>
      </c>
      <c r="F80" s="611">
        <v>17730</v>
      </c>
      <c r="G80" s="611">
        <v>16710</v>
      </c>
      <c r="H80" s="611">
        <v>15170</v>
      </c>
      <c r="I80" s="611">
        <v>16310</v>
      </c>
      <c r="J80" s="611">
        <v>19340</v>
      </c>
      <c r="K80" s="611">
        <v>19000</v>
      </c>
      <c r="L80" s="611">
        <v>19100</v>
      </c>
      <c r="M80" s="611">
        <v>16740</v>
      </c>
      <c r="N80" s="611">
        <v>15100</v>
      </c>
      <c r="O80" s="611">
        <v>12990</v>
      </c>
      <c r="P80" s="611">
        <v>10170</v>
      </c>
      <c r="Q80" s="611">
        <v>8110</v>
      </c>
      <c r="R80" s="611">
        <v>7480</v>
      </c>
      <c r="S80" s="611">
        <v>6090</v>
      </c>
      <c r="T80" s="611">
        <v>5900</v>
      </c>
    </row>
    <row r="81" spans="1:20" ht="12.75">
      <c r="A81" s="16" t="s">
        <v>50</v>
      </c>
      <c r="B81" s="610"/>
      <c r="C81" s="610"/>
      <c r="D81" s="610"/>
      <c r="E81" s="610"/>
      <c r="F81" s="610"/>
      <c r="G81" s="610"/>
      <c r="H81" s="610"/>
      <c r="I81" s="610"/>
      <c r="J81" s="610"/>
      <c r="K81" s="610"/>
      <c r="L81" s="610"/>
      <c r="M81" s="610"/>
      <c r="N81" s="610"/>
      <c r="O81" s="610"/>
      <c r="P81" s="610"/>
      <c r="Q81" s="610"/>
      <c r="R81" s="610"/>
      <c r="S81" s="610"/>
      <c r="T81" s="610"/>
    </row>
    <row r="82" spans="1:20" ht="12.75">
      <c r="A82" s="1" t="s">
        <v>220</v>
      </c>
      <c r="B82" s="611">
        <v>55300</v>
      </c>
      <c r="C82" s="611">
        <v>3190</v>
      </c>
      <c r="D82" s="611">
        <v>3360</v>
      </c>
      <c r="E82" s="611">
        <v>3860</v>
      </c>
      <c r="F82" s="611">
        <v>3820</v>
      </c>
      <c r="G82" s="611">
        <v>2490</v>
      </c>
      <c r="H82" s="611">
        <v>2330</v>
      </c>
      <c r="I82" s="611">
        <v>2730</v>
      </c>
      <c r="J82" s="611">
        <v>3530</v>
      </c>
      <c r="K82" s="611">
        <v>3870</v>
      </c>
      <c r="L82" s="611">
        <v>4390</v>
      </c>
      <c r="M82" s="611">
        <v>4020</v>
      </c>
      <c r="N82" s="611">
        <v>3890</v>
      </c>
      <c r="O82" s="611">
        <v>3460</v>
      </c>
      <c r="P82" s="611">
        <v>2950</v>
      </c>
      <c r="Q82" s="611">
        <v>2430</v>
      </c>
      <c r="R82" s="611">
        <v>2130</v>
      </c>
      <c r="S82" s="611">
        <v>1610</v>
      </c>
      <c r="T82" s="611">
        <v>1290</v>
      </c>
    </row>
    <row r="83" spans="1:20" ht="12.75">
      <c r="A83" s="1" t="s">
        <v>221</v>
      </c>
      <c r="B83" s="611">
        <v>27200</v>
      </c>
      <c r="C83" s="611">
        <v>1670</v>
      </c>
      <c r="D83" s="611">
        <v>1730</v>
      </c>
      <c r="E83" s="611">
        <v>1990</v>
      </c>
      <c r="F83" s="611">
        <v>1980</v>
      </c>
      <c r="G83" s="611">
        <v>1340</v>
      </c>
      <c r="H83" s="611">
        <v>1150</v>
      </c>
      <c r="I83" s="611">
        <v>1320</v>
      </c>
      <c r="J83" s="611">
        <v>1720</v>
      </c>
      <c r="K83" s="611">
        <v>1830</v>
      </c>
      <c r="L83" s="611">
        <v>2120</v>
      </c>
      <c r="M83" s="611">
        <v>2040</v>
      </c>
      <c r="N83" s="611">
        <v>1950</v>
      </c>
      <c r="O83" s="611">
        <v>1720</v>
      </c>
      <c r="P83" s="611">
        <v>1450</v>
      </c>
      <c r="Q83" s="611">
        <v>1120</v>
      </c>
      <c r="R83" s="611">
        <v>1020</v>
      </c>
      <c r="S83" s="611">
        <v>650</v>
      </c>
      <c r="T83" s="611">
        <v>420</v>
      </c>
    </row>
    <row r="84" spans="1:20" ht="12.75">
      <c r="A84" s="1" t="s">
        <v>222</v>
      </c>
      <c r="B84" s="611">
        <v>28100</v>
      </c>
      <c r="C84" s="611">
        <v>1520</v>
      </c>
      <c r="D84" s="611">
        <v>1630</v>
      </c>
      <c r="E84" s="611">
        <v>1870</v>
      </c>
      <c r="F84" s="611">
        <v>1840</v>
      </c>
      <c r="G84" s="611">
        <v>1150</v>
      </c>
      <c r="H84" s="611">
        <v>1180</v>
      </c>
      <c r="I84" s="611">
        <v>1410</v>
      </c>
      <c r="J84" s="611">
        <v>1810</v>
      </c>
      <c r="K84" s="611">
        <v>2030</v>
      </c>
      <c r="L84" s="611">
        <v>2270</v>
      </c>
      <c r="M84" s="611">
        <v>1980</v>
      </c>
      <c r="N84" s="611">
        <v>1940</v>
      </c>
      <c r="O84" s="611">
        <v>1750</v>
      </c>
      <c r="P84" s="611">
        <v>1500</v>
      </c>
      <c r="Q84" s="611">
        <v>1310</v>
      </c>
      <c r="R84" s="611">
        <v>1110</v>
      </c>
      <c r="S84" s="611">
        <v>960</v>
      </c>
      <c r="T84" s="611">
        <v>870</v>
      </c>
    </row>
    <row r="85" spans="1:20" ht="12.75">
      <c r="A85" s="16" t="s">
        <v>51</v>
      </c>
      <c r="B85" s="610"/>
      <c r="C85" s="610"/>
      <c r="D85" s="610"/>
      <c r="E85" s="610"/>
      <c r="F85" s="610"/>
      <c r="G85" s="610"/>
      <c r="H85" s="610"/>
      <c r="I85" s="610"/>
      <c r="J85" s="610"/>
      <c r="K85" s="610"/>
      <c r="L85" s="610"/>
      <c r="M85" s="610"/>
      <c r="N85" s="610"/>
      <c r="O85" s="610"/>
      <c r="P85" s="610"/>
      <c r="Q85" s="610"/>
      <c r="R85" s="610"/>
      <c r="S85" s="610"/>
      <c r="T85" s="610"/>
    </row>
    <row r="86" spans="1:20" ht="12.75">
      <c r="A86" s="1" t="s">
        <v>220</v>
      </c>
      <c r="B86" s="611">
        <v>187200</v>
      </c>
      <c r="C86" s="611">
        <v>10510</v>
      </c>
      <c r="D86" s="611">
        <v>10360</v>
      </c>
      <c r="E86" s="611">
        <v>11090</v>
      </c>
      <c r="F86" s="611">
        <v>16240</v>
      </c>
      <c r="G86" s="611">
        <v>17880</v>
      </c>
      <c r="H86" s="611">
        <v>10860</v>
      </c>
      <c r="I86" s="611">
        <v>10300</v>
      </c>
      <c r="J86" s="611">
        <v>12030</v>
      </c>
      <c r="K86" s="611">
        <v>12430</v>
      </c>
      <c r="L86" s="611">
        <v>13750</v>
      </c>
      <c r="M86" s="611">
        <v>12720</v>
      </c>
      <c r="N86" s="611">
        <v>11530</v>
      </c>
      <c r="O86" s="611">
        <v>10040</v>
      </c>
      <c r="P86" s="611">
        <v>8060</v>
      </c>
      <c r="Q86" s="611">
        <v>6310</v>
      </c>
      <c r="R86" s="611">
        <v>5530</v>
      </c>
      <c r="S86" s="611">
        <v>4130</v>
      </c>
      <c r="T86" s="611">
        <v>3470</v>
      </c>
    </row>
    <row r="87" spans="1:20" ht="12.75">
      <c r="A87" s="1" t="s">
        <v>221</v>
      </c>
      <c r="B87" s="611">
        <v>91600</v>
      </c>
      <c r="C87" s="611">
        <v>5340</v>
      </c>
      <c r="D87" s="611">
        <v>5330</v>
      </c>
      <c r="E87" s="611">
        <v>5740</v>
      </c>
      <c r="F87" s="611">
        <v>7950</v>
      </c>
      <c r="G87" s="611">
        <v>8920</v>
      </c>
      <c r="H87" s="611">
        <v>5360</v>
      </c>
      <c r="I87" s="611">
        <v>5020</v>
      </c>
      <c r="J87" s="611">
        <v>5800</v>
      </c>
      <c r="K87" s="611">
        <v>5940</v>
      </c>
      <c r="L87" s="611">
        <v>6720</v>
      </c>
      <c r="M87" s="611">
        <v>6400</v>
      </c>
      <c r="N87" s="611">
        <v>5720</v>
      </c>
      <c r="O87" s="611">
        <v>5030</v>
      </c>
      <c r="P87" s="611">
        <v>3940</v>
      </c>
      <c r="Q87" s="611">
        <v>3020</v>
      </c>
      <c r="R87" s="611">
        <v>2540</v>
      </c>
      <c r="S87" s="611">
        <v>1710</v>
      </c>
      <c r="T87" s="611">
        <v>1080</v>
      </c>
    </row>
    <row r="88" spans="1:20" ht="12.75">
      <c r="A88" s="1" t="s">
        <v>222</v>
      </c>
      <c r="B88" s="611">
        <v>95700</v>
      </c>
      <c r="C88" s="611">
        <v>5170</v>
      </c>
      <c r="D88" s="611">
        <v>5030</v>
      </c>
      <c r="E88" s="611">
        <v>5350</v>
      </c>
      <c r="F88" s="611">
        <v>8280</v>
      </c>
      <c r="G88" s="611">
        <v>8950</v>
      </c>
      <c r="H88" s="611">
        <v>5500</v>
      </c>
      <c r="I88" s="611">
        <v>5280</v>
      </c>
      <c r="J88" s="611">
        <v>6230</v>
      </c>
      <c r="K88" s="611">
        <v>6500</v>
      </c>
      <c r="L88" s="611">
        <v>7020</v>
      </c>
      <c r="M88" s="611">
        <v>6310</v>
      </c>
      <c r="N88" s="611">
        <v>5810</v>
      </c>
      <c r="O88" s="611">
        <v>5020</v>
      </c>
      <c r="P88" s="611">
        <v>4120</v>
      </c>
      <c r="Q88" s="611">
        <v>3290</v>
      </c>
      <c r="R88" s="611">
        <v>2990</v>
      </c>
      <c r="S88" s="611">
        <v>2420</v>
      </c>
      <c r="T88" s="611">
        <v>2390</v>
      </c>
    </row>
    <row r="89" spans="1:20" ht="12.75">
      <c r="A89" s="16" t="s">
        <v>52</v>
      </c>
      <c r="B89" s="610"/>
      <c r="C89" s="610"/>
      <c r="D89" s="610"/>
      <c r="E89" s="610"/>
      <c r="F89" s="610"/>
      <c r="G89" s="610"/>
      <c r="H89" s="610"/>
      <c r="I89" s="610"/>
      <c r="J89" s="610"/>
      <c r="K89" s="610"/>
      <c r="L89" s="610"/>
      <c r="M89" s="610"/>
      <c r="N89" s="610"/>
      <c r="O89" s="610"/>
      <c r="P89" s="610"/>
      <c r="Q89" s="610"/>
      <c r="R89" s="610"/>
      <c r="S89" s="610"/>
      <c r="T89" s="610"/>
    </row>
    <row r="90" spans="1:20" ht="12.75">
      <c r="A90" s="1" t="s">
        <v>220</v>
      </c>
      <c r="B90" s="611">
        <v>110900</v>
      </c>
      <c r="C90" s="611">
        <v>7640</v>
      </c>
      <c r="D90" s="611">
        <v>7030</v>
      </c>
      <c r="E90" s="611">
        <v>7460</v>
      </c>
      <c r="F90" s="611">
        <v>7320</v>
      </c>
      <c r="G90" s="611">
        <v>6680</v>
      </c>
      <c r="H90" s="611">
        <v>7480</v>
      </c>
      <c r="I90" s="611">
        <v>7630</v>
      </c>
      <c r="J90" s="611">
        <v>8220</v>
      </c>
      <c r="K90" s="611">
        <v>8150</v>
      </c>
      <c r="L90" s="611">
        <v>8720</v>
      </c>
      <c r="M90" s="611">
        <v>7610</v>
      </c>
      <c r="N90" s="611">
        <v>6570</v>
      </c>
      <c r="O90" s="611">
        <v>5620</v>
      </c>
      <c r="P90" s="611">
        <v>4480</v>
      </c>
      <c r="Q90" s="611">
        <v>3580</v>
      </c>
      <c r="R90" s="611">
        <v>2970</v>
      </c>
      <c r="S90" s="611">
        <v>2010</v>
      </c>
      <c r="T90" s="611">
        <v>1710</v>
      </c>
    </row>
    <row r="91" spans="1:20" ht="12.75">
      <c r="A91" s="1" t="s">
        <v>221</v>
      </c>
      <c r="B91" s="611">
        <v>55500</v>
      </c>
      <c r="C91" s="611">
        <v>3950</v>
      </c>
      <c r="D91" s="611">
        <v>3650</v>
      </c>
      <c r="E91" s="611">
        <v>3840</v>
      </c>
      <c r="F91" s="611">
        <v>3860</v>
      </c>
      <c r="G91" s="611">
        <v>3410</v>
      </c>
      <c r="H91" s="611">
        <v>3710</v>
      </c>
      <c r="I91" s="611">
        <v>3830</v>
      </c>
      <c r="J91" s="611">
        <v>4030</v>
      </c>
      <c r="K91" s="611">
        <v>4000</v>
      </c>
      <c r="L91" s="611">
        <v>4340</v>
      </c>
      <c r="M91" s="611">
        <v>3900</v>
      </c>
      <c r="N91" s="611">
        <v>3420</v>
      </c>
      <c r="O91" s="611">
        <v>2830</v>
      </c>
      <c r="P91" s="611">
        <v>2230</v>
      </c>
      <c r="Q91" s="611">
        <v>1780</v>
      </c>
      <c r="R91" s="611">
        <v>1390</v>
      </c>
      <c r="S91" s="611">
        <v>820</v>
      </c>
      <c r="T91" s="611">
        <v>510</v>
      </c>
    </row>
    <row r="92" spans="1:20" ht="13.5" thickBot="1">
      <c r="A92" s="1" t="s">
        <v>222</v>
      </c>
      <c r="B92" s="611">
        <v>55400</v>
      </c>
      <c r="C92" s="611">
        <v>3690</v>
      </c>
      <c r="D92" s="611">
        <v>3380</v>
      </c>
      <c r="E92" s="611">
        <v>3620</v>
      </c>
      <c r="F92" s="611">
        <v>3460</v>
      </c>
      <c r="G92" s="611">
        <v>3270</v>
      </c>
      <c r="H92" s="611">
        <v>3770</v>
      </c>
      <c r="I92" s="611">
        <v>3800</v>
      </c>
      <c r="J92" s="611">
        <v>4190</v>
      </c>
      <c r="K92" s="611">
        <v>4150</v>
      </c>
      <c r="L92" s="611">
        <v>4370</v>
      </c>
      <c r="M92" s="611">
        <v>3710</v>
      </c>
      <c r="N92" s="611">
        <v>3150</v>
      </c>
      <c r="O92" s="611">
        <v>2790</v>
      </c>
      <c r="P92" s="611">
        <v>2250</v>
      </c>
      <c r="Q92" s="611">
        <v>1800</v>
      </c>
      <c r="R92" s="611">
        <v>1580</v>
      </c>
      <c r="S92" s="611">
        <v>1190</v>
      </c>
      <c r="T92" s="611">
        <v>1200</v>
      </c>
    </row>
    <row r="93" spans="1:20" ht="13.5" thickBot="1">
      <c r="A93" s="587"/>
      <c r="B93" s="588"/>
      <c r="C93" s="847" t="s">
        <v>214</v>
      </c>
      <c r="D93" s="847"/>
      <c r="E93" s="847"/>
      <c r="F93" s="847"/>
      <c r="G93" s="847"/>
      <c r="H93" s="847"/>
      <c r="I93" s="847"/>
      <c r="J93" s="847"/>
      <c r="K93" s="847"/>
      <c r="L93" s="847"/>
      <c r="M93" s="847"/>
      <c r="N93" s="847"/>
      <c r="O93" s="847"/>
      <c r="P93" s="847"/>
      <c r="Q93" s="847"/>
      <c r="R93" s="847"/>
      <c r="S93" s="847"/>
      <c r="T93" s="847"/>
    </row>
    <row r="94" spans="1:20" ht="13.5" thickBot="1">
      <c r="A94" s="589"/>
      <c r="B94" s="590" t="s">
        <v>215</v>
      </c>
      <c r="C94" s="591" t="s">
        <v>216</v>
      </c>
      <c r="D94" s="591" t="s">
        <v>217</v>
      </c>
      <c r="E94" s="591" t="s">
        <v>8</v>
      </c>
      <c r="F94" s="592" t="s">
        <v>9</v>
      </c>
      <c r="G94" s="592" t="s">
        <v>10</v>
      </c>
      <c r="H94" s="592" t="s">
        <v>11</v>
      </c>
      <c r="I94" s="592" t="s">
        <v>12</v>
      </c>
      <c r="J94" s="592" t="s">
        <v>13</v>
      </c>
      <c r="K94" s="592" t="s">
        <v>14</v>
      </c>
      <c r="L94" s="592" t="s">
        <v>15</v>
      </c>
      <c r="M94" s="592" t="s">
        <v>16</v>
      </c>
      <c r="N94" s="592" t="s">
        <v>17</v>
      </c>
      <c r="O94" s="592" t="s">
        <v>18</v>
      </c>
      <c r="P94" s="592" t="s">
        <v>19</v>
      </c>
      <c r="Q94" s="592" t="s">
        <v>20</v>
      </c>
      <c r="R94" s="592" t="s">
        <v>21</v>
      </c>
      <c r="S94" s="592" t="s">
        <v>22</v>
      </c>
      <c r="T94" s="592" t="s">
        <v>23</v>
      </c>
    </row>
    <row r="95" spans="1:20" ht="13.5">
      <c r="A95" s="16" t="s">
        <v>225</v>
      </c>
      <c r="B95" s="604"/>
      <c r="C95" s="604"/>
      <c r="D95" s="604"/>
      <c r="E95" s="604"/>
      <c r="F95" s="604"/>
      <c r="G95" s="604"/>
      <c r="H95" s="604"/>
      <c r="I95" s="604"/>
      <c r="J95" s="604"/>
      <c r="K95" s="604"/>
      <c r="L95" s="604"/>
      <c r="M95" s="604"/>
      <c r="N95" s="604"/>
      <c r="O95" s="604"/>
      <c r="P95" s="604"/>
      <c r="Q95" s="604"/>
      <c r="R95" s="604"/>
      <c r="S95" s="604"/>
      <c r="T95" s="604"/>
    </row>
    <row r="96" spans="1:20" ht="12.75">
      <c r="A96" s="1" t="s">
        <v>220</v>
      </c>
      <c r="B96" s="611">
        <v>420</v>
      </c>
      <c r="C96" s="611">
        <v>5</v>
      </c>
      <c r="D96" s="611">
        <v>5</v>
      </c>
      <c r="E96" s="611">
        <v>10</v>
      </c>
      <c r="F96" s="611">
        <v>5</v>
      </c>
      <c r="G96" s="611">
        <v>25</v>
      </c>
      <c r="H96" s="611">
        <v>20</v>
      </c>
      <c r="I96" s="611">
        <v>35</v>
      </c>
      <c r="J96" s="611">
        <v>35</v>
      </c>
      <c r="K96" s="611">
        <v>25</v>
      </c>
      <c r="L96" s="611">
        <v>40</v>
      </c>
      <c r="M96" s="611">
        <v>55</v>
      </c>
      <c r="N96" s="611">
        <v>45</v>
      </c>
      <c r="O96" s="611">
        <v>50</v>
      </c>
      <c r="P96" s="611">
        <v>35</v>
      </c>
      <c r="Q96" s="611">
        <v>20</v>
      </c>
      <c r="R96" s="611">
        <v>15</v>
      </c>
      <c r="S96" s="611">
        <v>5</v>
      </c>
      <c r="T96" s="611">
        <v>0</v>
      </c>
    </row>
    <row r="97" spans="1:20" ht="12.75">
      <c r="A97" s="1" t="s">
        <v>221</v>
      </c>
      <c r="B97" s="611">
        <v>280</v>
      </c>
      <c r="C97" s="611">
        <v>5</v>
      </c>
      <c r="D97" s="611">
        <v>5</v>
      </c>
      <c r="E97" s="611">
        <v>5</v>
      </c>
      <c r="F97" s="611">
        <v>5</v>
      </c>
      <c r="G97" s="611">
        <v>15</v>
      </c>
      <c r="H97" s="611">
        <v>15</v>
      </c>
      <c r="I97" s="611">
        <v>25</v>
      </c>
      <c r="J97" s="611">
        <v>25</v>
      </c>
      <c r="K97" s="611">
        <v>15</v>
      </c>
      <c r="L97" s="611">
        <v>25</v>
      </c>
      <c r="M97" s="611">
        <v>30</v>
      </c>
      <c r="N97" s="611">
        <v>30</v>
      </c>
      <c r="O97" s="611">
        <v>30</v>
      </c>
      <c r="P97" s="611">
        <v>25</v>
      </c>
      <c r="Q97" s="611">
        <v>15</v>
      </c>
      <c r="R97" s="611">
        <v>10</v>
      </c>
      <c r="S97" s="611">
        <v>5</v>
      </c>
      <c r="T97" s="611">
        <v>0</v>
      </c>
    </row>
    <row r="98" spans="1:20" ht="12.75">
      <c r="A98" s="1" t="s">
        <v>222</v>
      </c>
      <c r="B98" s="611">
        <v>140</v>
      </c>
      <c r="C98" s="611">
        <v>0</v>
      </c>
      <c r="D98" s="611">
        <v>5</v>
      </c>
      <c r="E98" s="611">
        <v>5</v>
      </c>
      <c r="F98" s="611">
        <v>5</v>
      </c>
      <c r="G98" s="611">
        <v>5</v>
      </c>
      <c r="H98" s="611">
        <v>5</v>
      </c>
      <c r="I98" s="611">
        <v>10</v>
      </c>
      <c r="J98" s="611">
        <v>10</v>
      </c>
      <c r="K98" s="611">
        <v>10</v>
      </c>
      <c r="L98" s="611">
        <v>15</v>
      </c>
      <c r="M98" s="611">
        <v>20</v>
      </c>
      <c r="N98" s="611">
        <v>15</v>
      </c>
      <c r="O98" s="611">
        <v>20</v>
      </c>
      <c r="P98" s="611">
        <v>10</v>
      </c>
      <c r="Q98" s="611">
        <v>5</v>
      </c>
      <c r="R98" s="611">
        <v>5</v>
      </c>
      <c r="S98" s="611">
        <v>0</v>
      </c>
      <c r="T98" s="611">
        <v>0</v>
      </c>
    </row>
    <row r="99" spans="1:20" ht="12.75">
      <c r="A99" s="16" t="s">
        <v>0</v>
      </c>
      <c r="B99" s="610"/>
      <c r="C99" s="610"/>
      <c r="D99" s="610"/>
      <c r="E99" s="610"/>
      <c r="F99" s="610"/>
      <c r="G99" s="610"/>
      <c r="H99" s="610"/>
      <c r="I99" s="610"/>
      <c r="J99" s="610"/>
      <c r="K99" s="610"/>
      <c r="L99" s="610"/>
      <c r="M99" s="610"/>
      <c r="N99" s="610"/>
      <c r="O99" s="610"/>
      <c r="P99" s="610"/>
      <c r="Q99" s="610"/>
      <c r="R99" s="610"/>
      <c r="S99" s="610"/>
      <c r="T99" s="610"/>
    </row>
    <row r="100" spans="1:20" ht="12.75">
      <c r="A100" s="1" t="s">
        <v>220</v>
      </c>
      <c r="B100" s="611">
        <f aca="true" t="shared" si="0" ref="B100:T102">B96+B90+B86+B82+B78+B74+B70+B66+B60+B56+B52+B48+B44+B40+B36+B30+B26+B22+B18+B14+B10+B6</f>
        <v>4268720</v>
      </c>
      <c r="C100" s="611">
        <f t="shared" si="0"/>
        <v>300035</v>
      </c>
      <c r="D100" s="611">
        <f t="shared" si="0"/>
        <v>287705</v>
      </c>
      <c r="E100" s="611">
        <f t="shared" si="0"/>
        <v>301640</v>
      </c>
      <c r="F100" s="611">
        <f t="shared" si="0"/>
        <v>322555</v>
      </c>
      <c r="G100" s="611">
        <f t="shared" si="0"/>
        <v>296635</v>
      </c>
      <c r="H100" s="611">
        <f t="shared" si="0"/>
        <v>272990</v>
      </c>
      <c r="I100" s="611">
        <f t="shared" si="0"/>
        <v>271025</v>
      </c>
      <c r="J100" s="611">
        <f t="shared" si="0"/>
        <v>312465</v>
      </c>
      <c r="K100" s="611">
        <f t="shared" si="0"/>
        <v>314095</v>
      </c>
      <c r="L100" s="611">
        <f t="shared" si="0"/>
        <v>319790</v>
      </c>
      <c r="M100" s="611">
        <f t="shared" si="0"/>
        <v>276455</v>
      </c>
      <c r="N100" s="611">
        <f t="shared" si="0"/>
        <v>243915</v>
      </c>
      <c r="O100" s="611">
        <f t="shared" si="0"/>
        <v>211640</v>
      </c>
      <c r="P100" s="611">
        <f t="shared" si="0"/>
        <v>165995</v>
      </c>
      <c r="Q100" s="611">
        <f t="shared" si="0"/>
        <v>125900</v>
      </c>
      <c r="R100" s="611">
        <f t="shared" si="0"/>
        <v>104575</v>
      </c>
      <c r="S100" s="611">
        <f t="shared" si="0"/>
        <v>77705</v>
      </c>
      <c r="T100" s="611">
        <f t="shared" si="0"/>
        <v>63720</v>
      </c>
    </row>
    <row r="101" spans="1:20" ht="12.75">
      <c r="A101" s="1" t="s">
        <v>221</v>
      </c>
      <c r="B101" s="611">
        <f t="shared" si="0"/>
        <v>2092380</v>
      </c>
      <c r="C101" s="611">
        <f t="shared" si="0"/>
        <v>153785</v>
      </c>
      <c r="D101" s="611">
        <f t="shared" si="0"/>
        <v>147285</v>
      </c>
      <c r="E101" s="611">
        <f t="shared" si="0"/>
        <v>154695</v>
      </c>
      <c r="F101" s="611">
        <f t="shared" si="0"/>
        <v>164705</v>
      </c>
      <c r="G101" s="611">
        <f t="shared" si="0"/>
        <v>149815</v>
      </c>
      <c r="H101" s="611">
        <f t="shared" si="0"/>
        <v>134015</v>
      </c>
      <c r="I101" s="611">
        <f t="shared" si="0"/>
        <v>129585</v>
      </c>
      <c r="J101" s="611">
        <f t="shared" si="0"/>
        <v>148745</v>
      </c>
      <c r="K101" s="611">
        <f t="shared" si="0"/>
        <v>151365</v>
      </c>
      <c r="L101" s="611">
        <f t="shared" si="0"/>
        <v>155265</v>
      </c>
      <c r="M101" s="611">
        <f t="shared" si="0"/>
        <v>135600</v>
      </c>
      <c r="N101" s="611">
        <f t="shared" si="0"/>
        <v>120400</v>
      </c>
      <c r="O101" s="611">
        <f t="shared" si="0"/>
        <v>104120</v>
      </c>
      <c r="P101" s="611">
        <f t="shared" si="0"/>
        <v>80755</v>
      </c>
      <c r="Q101" s="611">
        <f t="shared" si="0"/>
        <v>60325</v>
      </c>
      <c r="R101" s="611">
        <f t="shared" si="0"/>
        <v>48200</v>
      </c>
      <c r="S101" s="611">
        <f t="shared" si="0"/>
        <v>32715</v>
      </c>
      <c r="T101" s="611">
        <f t="shared" si="0"/>
        <v>20830</v>
      </c>
    </row>
    <row r="102" spans="1:20" ht="12.75">
      <c r="A102" s="608" t="s">
        <v>222</v>
      </c>
      <c r="B102" s="611">
        <f t="shared" si="0"/>
        <v>2176640</v>
      </c>
      <c r="C102" s="611">
        <f t="shared" si="0"/>
        <v>146240</v>
      </c>
      <c r="D102" s="611">
        <f t="shared" si="0"/>
        <v>140435</v>
      </c>
      <c r="E102" s="611">
        <f t="shared" si="0"/>
        <v>146945</v>
      </c>
      <c r="F102" s="611">
        <f t="shared" si="0"/>
        <v>157835</v>
      </c>
      <c r="G102" s="611">
        <f t="shared" si="0"/>
        <v>146815</v>
      </c>
      <c r="H102" s="611">
        <f t="shared" si="0"/>
        <v>138985</v>
      </c>
      <c r="I102" s="611">
        <f t="shared" si="0"/>
        <v>141410</v>
      </c>
      <c r="J102" s="611">
        <f t="shared" si="0"/>
        <v>163730</v>
      </c>
      <c r="K102" s="611">
        <f t="shared" si="0"/>
        <v>162760</v>
      </c>
      <c r="L102" s="611">
        <f t="shared" si="0"/>
        <v>164495</v>
      </c>
      <c r="M102" s="611">
        <f t="shared" si="0"/>
        <v>140790</v>
      </c>
      <c r="N102" s="611">
        <f t="shared" si="0"/>
        <v>123545</v>
      </c>
      <c r="O102" s="611">
        <f t="shared" si="0"/>
        <v>107550</v>
      </c>
      <c r="P102" s="611">
        <f t="shared" si="0"/>
        <v>85250</v>
      </c>
      <c r="Q102" s="611">
        <f t="shared" si="0"/>
        <v>65615</v>
      </c>
      <c r="R102" s="611">
        <f t="shared" si="0"/>
        <v>56375</v>
      </c>
      <c r="S102" s="611">
        <f t="shared" si="0"/>
        <v>45000</v>
      </c>
      <c r="T102" s="611">
        <f t="shared" si="0"/>
        <v>42920</v>
      </c>
    </row>
    <row r="104" ht="12.75">
      <c r="A104" s="4" t="s">
        <v>218</v>
      </c>
    </row>
  </sheetData>
  <sheetProtection/>
  <mergeCells count="4">
    <mergeCell ref="C3:T3"/>
    <mergeCell ref="C33:T33"/>
    <mergeCell ref="C63:T63"/>
    <mergeCell ref="C93:T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="120" zoomScaleNormal="120" zoomScalePageLayoutView="0" workbookViewId="0" topLeftCell="A1">
      <selection activeCell="C9" sqref="C9"/>
    </sheetView>
  </sheetViews>
  <sheetFormatPr defaultColWidth="9.140625" defaultRowHeight="12.75"/>
  <cols>
    <col min="1" max="1" width="1.57421875" style="18" customWidth="1"/>
    <col min="2" max="2" width="6.421875" style="18" customWidth="1"/>
    <col min="3" max="19" width="6.8515625" style="18" customWidth="1"/>
    <col min="20" max="21" width="6.140625" style="18" customWidth="1"/>
    <col min="22" max="16384" width="9.140625" style="18" customWidth="1"/>
  </cols>
  <sheetData>
    <row r="1" spans="1:21" ht="12.75">
      <c r="A1" s="612" t="s">
        <v>349</v>
      </c>
      <c r="B1" s="613"/>
      <c r="C1" s="614"/>
      <c r="D1" s="614"/>
      <c r="E1" s="614"/>
      <c r="F1" s="614"/>
      <c r="G1" s="614"/>
      <c r="H1" s="614"/>
      <c r="I1" s="614"/>
      <c r="J1" s="614"/>
      <c r="K1" s="614"/>
      <c r="L1" s="615"/>
      <c r="M1" s="615"/>
      <c r="N1" s="614"/>
      <c r="O1" s="614"/>
      <c r="P1" s="614"/>
      <c r="Q1" s="614"/>
      <c r="R1" s="614"/>
      <c r="S1" s="614"/>
      <c r="T1" s="614"/>
      <c r="U1" s="614"/>
    </row>
    <row r="2" spans="1:21" ht="13.5">
      <c r="A2" s="8"/>
      <c r="B2" s="616"/>
      <c r="C2" s="617"/>
      <c r="D2" s="848" t="s">
        <v>170</v>
      </c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  <c r="U2" s="848"/>
    </row>
    <row r="3" spans="1:21" ht="14.25" thickBot="1">
      <c r="A3" s="618"/>
      <c r="B3" s="619"/>
      <c r="C3" s="620" t="s">
        <v>0</v>
      </c>
      <c r="D3" s="620" t="s">
        <v>216</v>
      </c>
      <c r="E3" s="621" t="s">
        <v>217</v>
      </c>
      <c r="F3" s="622" t="s">
        <v>8</v>
      </c>
      <c r="G3" s="620" t="s">
        <v>9</v>
      </c>
      <c r="H3" s="620" t="s">
        <v>10</v>
      </c>
      <c r="I3" s="620" t="s">
        <v>11</v>
      </c>
      <c r="J3" s="620" t="s">
        <v>12</v>
      </c>
      <c r="K3" s="620" t="s">
        <v>13</v>
      </c>
      <c r="L3" s="620" t="s">
        <v>14</v>
      </c>
      <c r="M3" s="620" t="s">
        <v>15</v>
      </c>
      <c r="N3" s="620" t="s">
        <v>16</v>
      </c>
      <c r="O3" s="620" t="s">
        <v>17</v>
      </c>
      <c r="P3" s="620" t="s">
        <v>18</v>
      </c>
      <c r="Q3" s="620" t="s">
        <v>19</v>
      </c>
      <c r="R3" s="620" t="s">
        <v>20</v>
      </c>
      <c r="S3" s="620" t="s">
        <v>21</v>
      </c>
      <c r="T3" s="620" t="s">
        <v>22</v>
      </c>
      <c r="U3" s="620" t="s">
        <v>23</v>
      </c>
    </row>
    <row r="4" spans="1:21" ht="13.5">
      <c r="A4" s="623" t="s">
        <v>242</v>
      </c>
      <c r="B4" s="624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</row>
    <row r="5" spans="1:21" ht="13.5">
      <c r="A5" s="623"/>
      <c r="B5" s="624" t="s">
        <v>220</v>
      </c>
      <c r="C5" s="626">
        <v>4315373.5</v>
      </c>
      <c r="D5" s="626">
        <v>305480.19999999995</v>
      </c>
      <c r="E5" s="626">
        <v>288110.4</v>
      </c>
      <c r="F5" s="626">
        <v>297500.2</v>
      </c>
      <c r="G5" s="626">
        <v>323185</v>
      </c>
      <c r="H5" s="626">
        <v>304270.2</v>
      </c>
      <c r="I5" s="626">
        <v>280595.3</v>
      </c>
      <c r="J5" s="626">
        <v>268735.1</v>
      </c>
      <c r="K5" s="626">
        <v>307705.4</v>
      </c>
      <c r="L5" s="626">
        <v>311990</v>
      </c>
      <c r="M5" s="626">
        <v>322724</v>
      </c>
      <c r="N5" s="626">
        <v>283941.39999999997</v>
      </c>
      <c r="O5" s="626">
        <v>247280.6</v>
      </c>
      <c r="P5" s="626">
        <v>221195.50000000003</v>
      </c>
      <c r="Q5" s="626">
        <v>171724.9</v>
      </c>
      <c r="R5" s="626">
        <v>130220.6</v>
      </c>
      <c r="S5" s="626">
        <v>104816.2</v>
      </c>
      <c r="T5" s="626">
        <v>79336.5</v>
      </c>
      <c r="U5" s="626">
        <v>66562</v>
      </c>
    </row>
    <row r="6" spans="1:21" ht="13.5">
      <c r="A6" s="623"/>
      <c r="B6" s="624" t="s">
        <v>221</v>
      </c>
      <c r="C6" s="626">
        <v>2117146.5</v>
      </c>
      <c r="D6" s="626">
        <v>156924.9</v>
      </c>
      <c r="E6" s="626">
        <v>147369.69999999998</v>
      </c>
      <c r="F6" s="626">
        <v>152544.8</v>
      </c>
      <c r="G6" s="626">
        <v>165310.00000000003</v>
      </c>
      <c r="H6" s="626">
        <v>154930.00000000003</v>
      </c>
      <c r="I6" s="626">
        <v>138605.4</v>
      </c>
      <c r="J6" s="626">
        <v>128789.80000000002</v>
      </c>
      <c r="K6" s="626">
        <v>146200.1</v>
      </c>
      <c r="L6" s="626">
        <v>149899.80000000002</v>
      </c>
      <c r="M6" s="626">
        <v>156478.99999999997</v>
      </c>
      <c r="N6" s="626">
        <v>139185.2</v>
      </c>
      <c r="O6" s="626">
        <v>121629.5</v>
      </c>
      <c r="P6" s="626">
        <v>108715.00000000001</v>
      </c>
      <c r="Q6" s="626">
        <v>83870.2</v>
      </c>
      <c r="R6" s="626">
        <v>62215.1</v>
      </c>
      <c r="S6" s="626">
        <v>48331.299999999996</v>
      </c>
      <c r="T6" s="626">
        <v>33915.40000000001</v>
      </c>
      <c r="U6" s="626">
        <v>22231.300000000003</v>
      </c>
    </row>
    <row r="7" spans="1:21" ht="13.5">
      <c r="A7" s="623"/>
      <c r="B7" s="624" t="s">
        <v>222</v>
      </c>
      <c r="C7" s="626">
        <v>2198227</v>
      </c>
      <c r="D7" s="626">
        <v>148555.30000000002</v>
      </c>
      <c r="E7" s="626">
        <v>140740.7</v>
      </c>
      <c r="F7" s="626">
        <v>144955.4</v>
      </c>
      <c r="G7" s="626">
        <v>157875</v>
      </c>
      <c r="H7" s="626">
        <v>149340.2</v>
      </c>
      <c r="I7" s="626">
        <v>141989.90000000002</v>
      </c>
      <c r="J7" s="626">
        <v>139945.3</v>
      </c>
      <c r="K7" s="626">
        <v>161505.3</v>
      </c>
      <c r="L7" s="626">
        <v>162090.2</v>
      </c>
      <c r="M7" s="626">
        <v>166245</v>
      </c>
      <c r="N7" s="626">
        <v>144756.19999999995</v>
      </c>
      <c r="O7" s="626">
        <v>125651.09999999998</v>
      </c>
      <c r="P7" s="626">
        <v>112480.50000000001</v>
      </c>
      <c r="Q7" s="626">
        <v>87854.7</v>
      </c>
      <c r="R7" s="626">
        <v>68005.5</v>
      </c>
      <c r="S7" s="626">
        <v>56484.9</v>
      </c>
      <c r="T7" s="626">
        <v>45421.09999999999</v>
      </c>
      <c r="U7" s="626">
        <v>44330.7</v>
      </c>
    </row>
    <row r="8" spans="1:21" ht="13.5">
      <c r="A8" s="623" t="s">
        <v>243</v>
      </c>
      <c r="B8" s="624"/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</row>
    <row r="9" spans="1:21" ht="13.5">
      <c r="A9" s="623"/>
      <c r="B9" s="624" t="s">
        <v>220</v>
      </c>
      <c r="C9" s="628">
        <v>891119.2000000001</v>
      </c>
      <c r="D9" s="628">
        <v>56722.5</v>
      </c>
      <c r="E9" s="628">
        <v>59828.9</v>
      </c>
      <c r="F9" s="628">
        <v>63554.2</v>
      </c>
      <c r="G9" s="628">
        <v>62655.90000000001</v>
      </c>
      <c r="H9" s="628">
        <v>43101</v>
      </c>
      <c r="I9" s="628">
        <v>40777.6</v>
      </c>
      <c r="J9" s="628">
        <v>48369.90000000001</v>
      </c>
      <c r="K9" s="628">
        <v>67062.90000000001</v>
      </c>
      <c r="L9" s="628">
        <v>74703.70000000001</v>
      </c>
      <c r="M9" s="628">
        <v>80092.49999999997</v>
      </c>
      <c r="N9" s="628">
        <v>71910.69999999998</v>
      </c>
      <c r="O9" s="628">
        <v>62138.19999999998</v>
      </c>
      <c r="P9" s="628">
        <v>53040.600000000006</v>
      </c>
      <c r="Q9" s="628">
        <v>37829.80000000001</v>
      </c>
      <c r="R9" s="628">
        <v>26007.999999999993</v>
      </c>
      <c r="S9" s="628">
        <v>19387</v>
      </c>
      <c r="T9" s="628">
        <v>13585.9</v>
      </c>
      <c r="U9" s="628">
        <v>10349.900000000001</v>
      </c>
    </row>
    <row r="10" spans="1:21" ht="13.5">
      <c r="A10" s="623"/>
      <c r="B10" s="624" t="s">
        <v>221</v>
      </c>
      <c r="C10" s="628">
        <v>441749.2</v>
      </c>
      <c r="D10" s="628">
        <v>29108</v>
      </c>
      <c r="E10" s="628">
        <v>30491.500000000004</v>
      </c>
      <c r="F10" s="628">
        <v>32420.5</v>
      </c>
      <c r="G10" s="628">
        <v>32609.10000000001</v>
      </c>
      <c r="H10" s="628">
        <v>23008.999999999996</v>
      </c>
      <c r="I10" s="628">
        <v>20270</v>
      </c>
      <c r="J10" s="628">
        <v>22490.400000000005</v>
      </c>
      <c r="K10" s="628">
        <v>31133.500000000004</v>
      </c>
      <c r="L10" s="628">
        <v>35747.60000000001</v>
      </c>
      <c r="M10" s="628">
        <v>38871.099999999984</v>
      </c>
      <c r="N10" s="628">
        <v>35806.7</v>
      </c>
      <c r="O10" s="628">
        <v>31144.19999999999</v>
      </c>
      <c r="P10" s="628">
        <v>26885.199999999997</v>
      </c>
      <c r="Q10" s="628">
        <v>19085.200000000008</v>
      </c>
      <c r="R10" s="628">
        <v>13042.099999999997</v>
      </c>
      <c r="S10" s="629">
        <v>9534.6</v>
      </c>
      <c r="T10" s="629">
        <v>6271.200000000001</v>
      </c>
      <c r="U10" s="629">
        <v>3829.300000000001</v>
      </c>
    </row>
    <row r="11" spans="1:21" ht="13.5">
      <c r="A11" s="623"/>
      <c r="B11" s="624" t="s">
        <v>222</v>
      </c>
      <c r="C11" s="628">
        <v>449370.00000000006</v>
      </c>
      <c r="D11" s="628">
        <v>27614.5</v>
      </c>
      <c r="E11" s="628">
        <v>29337.399999999998</v>
      </c>
      <c r="F11" s="628">
        <v>31133.7</v>
      </c>
      <c r="G11" s="628">
        <v>30046.8</v>
      </c>
      <c r="H11" s="628">
        <v>20092</v>
      </c>
      <c r="I11" s="628">
        <v>20507.6</v>
      </c>
      <c r="J11" s="628">
        <v>25879.5</v>
      </c>
      <c r="K11" s="628">
        <v>35929.40000000001</v>
      </c>
      <c r="L11" s="628">
        <v>38956.1</v>
      </c>
      <c r="M11" s="628">
        <v>41221.399999999994</v>
      </c>
      <c r="N11" s="628">
        <v>36103.999999999985</v>
      </c>
      <c r="O11" s="628">
        <v>30993.999999999993</v>
      </c>
      <c r="P11" s="628">
        <v>26155.400000000005</v>
      </c>
      <c r="Q11" s="628">
        <v>18744.600000000002</v>
      </c>
      <c r="R11" s="628">
        <v>12965.899999999996</v>
      </c>
      <c r="S11" s="629">
        <v>9852.4</v>
      </c>
      <c r="T11" s="629">
        <v>7314.699999999999</v>
      </c>
      <c r="U11" s="629">
        <v>6520.600000000001</v>
      </c>
    </row>
    <row r="12" spans="1:21" ht="13.5">
      <c r="A12" s="623" t="s">
        <v>244</v>
      </c>
      <c r="B12" s="624"/>
      <c r="C12" s="629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</row>
    <row r="13" spans="1:21" ht="13.5">
      <c r="A13" s="623"/>
      <c r="B13" s="624" t="s">
        <v>220</v>
      </c>
      <c r="C13" s="628">
        <v>873597.6000000001</v>
      </c>
      <c r="D13" s="628">
        <v>55949.399999999994</v>
      </c>
      <c r="E13" s="628">
        <v>54939.999999999985</v>
      </c>
      <c r="F13" s="628">
        <v>58035</v>
      </c>
      <c r="G13" s="628">
        <v>60135.100000000006</v>
      </c>
      <c r="H13" s="628">
        <v>52243.90000000001</v>
      </c>
      <c r="I13" s="628">
        <v>54438.3</v>
      </c>
      <c r="J13" s="628">
        <v>55482.100000000006</v>
      </c>
      <c r="K13" s="628">
        <v>65590.29999999999</v>
      </c>
      <c r="L13" s="628">
        <v>67452.70000000001</v>
      </c>
      <c r="M13" s="628">
        <v>70587.29999999999</v>
      </c>
      <c r="N13" s="628">
        <v>62134.399999999994</v>
      </c>
      <c r="O13" s="628">
        <v>54083.100000000006</v>
      </c>
      <c r="P13" s="628">
        <v>48112.100000000006</v>
      </c>
      <c r="Q13" s="628">
        <v>36755.59999999999</v>
      </c>
      <c r="R13" s="628">
        <v>26952.40000000001</v>
      </c>
      <c r="S13" s="628">
        <v>21334.199999999997</v>
      </c>
      <c r="T13" s="628">
        <v>15950</v>
      </c>
      <c r="U13" s="628">
        <v>13421.7</v>
      </c>
    </row>
    <row r="14" spans="1:21" ht="13.5">
      <c r="A14" s="623"/>
      <c r="B14" s="624" t="s">
        <v>221</v>
      </c>
      <c r="C14" s="628">
        <v>430525.4000000001</v>
      </c>
      <c r="D14" s="628">
        <v>28725.499999999993</v>
      </c>
      <c r="E14" s="628">
        <v>27932.899999999994</v>
      </c>
      <c r="F14" s="628">
        <v>30084.8</v>
      </c>
      <c r="G14" s="628">
        <v>31409.500000000004</v>
      </c>
      <c r="H14" s="628">
        <v>27303.800000000007</v>
      </c>
      <c r="I14" s="628">
        <v>26939.1</v>
      </c>
      <c r="J14" s="628">
        <v>26691.600000000002</v>
      </c>
      <c r="K14" s="628">
        <v>31137</v>
      </c>
      <c r="L14" s="628">
        <v>32246.900000000005</v>
      </c>
      <c r="M14" s="628">
        <v>34573.8</v>
      </c>
      <c r="N14" s="628">
        <v>30406.8</v>
      </c>
      <c r="O14" s="628">
        <v>26742.600000000006</v>
      </c>
      <c r="P14" s="628">
        <v>23779.4</v>
      </c>
      <c r="Q14" s="628">
        <v>18048.899999999998</v>
      </c>
      <c r="R14" s="628">
        <v>13063.800000000005</v>
      </c>
      <c r="S14" s="629">
        <v>9954.7</v>
      </c>
      <c r="T14" s="629">
        <v>7066.200000000002</v>
      </c>
      <c r="U14" s="629">
        <v>4418.100000000001</v>
      </c>
    </row>
    <row r="15" spans="1:21" ht="13.5">
      <c r="A15" s="623"/>
      <c r="B15" s="624" t="s">
        <v>222</v>
      </c>
      <c r="C15" s="628">
        <v>443072.19999999995</v>
      </c>
      <c r="D15" s="628">
        <v>27223.9</v>
      </c>
      <c r="E15" s="628">
        <v>27007.099999999995</v>
      </c>
      <c r="F15" s="628">
        <v>27950.2</v>
      </c>
      <c r="G15" s="628">
        <v>28725.6</v>
      </c>
      <c r="H15" s="628">
        <v>24940.100000000002</v>
      </c>
      <c r="I15" s="628">
        <v>27499.200000000008</v>
      </c>
      <c r="J15" s="628">
        <v>28790.5</v>
      </c>
      <c r="K15" s="628">
        <v>34453.29999999999</v>
      </c>
      <c r="L15" s="628">
        <v>35205.80000000001</v>
      </c>
      <c r="M15" s="628">
        <v>36013.49999999999</v>
      </c>
      <c r="N15" s="628">
        <v>31727.599999999995</v>
      </c>
      <c r="O15" s="628">
        <v>27340.5</v>
      </c>
      <c r="P15" s="628">
        <v>24332.7</v>
      </c>
      <c r="Q15" s="628">
        <v>18706.699999999997</v>
      </c>
      <c r="R15" s="628">
        <v>13888.600000000002</v>
      </c>
      <c r="S15" s="628">
        <v>11379.499999999998</v>
      </c>
      <c r="T15" s="629">
        <v>8883.799999999997</v>
      </c>
      <c r="U15" s="629">
        <v>9003.6</v>
      </c>
    </row>
    <row r="16" spans="1:21" ht="13.5">
      <c r="A16" s="623" t="s">
        <v>245</v>
      </c>
      <c r="B16" s="624"/>
      <c r="C16" s="629"/>
      <c r="D16" s="627"/>
      <c r="E16" s="627"/>
      <c r="F16" s="627"/>
      <c r="G16" s="627"/>
      <c r="H16" s="627"/>
      <c r="I16" s="627"/>
      <c r="J16" s="627"/>
      <c r="K16" s="627"/>
      <c r="L16" s="627"/>
      <c r="M16" s="627"/>
      <c r="N16" s="627"/>
      <c r="O16" s="627"/>
      <c r="P16" s="627"/>
      <c r="Q16" s="627"/>
      <c r="R16" s="627"/>
      <c r="S16" s="627"/>
      <c r="T16" s="627"/>
      <c r="U16" s="627"/>
    </row>
    <row r="17" spans="1:21" ht="13.5">
      <c r="A17" s="623"/>
      <c r="B17" s="624" t="s">
        <v>220</v>
      </c>
      <c r="C17" s="628">
        <v>856181.7</v>
      </c>
      <c r="D17" s="628">
        <v>56128.799999999996</v>
      </c>
      <c r="E17" s="628">
        <v>52162.20000000001</v>
      </c>
      <c r="F17" s="628">
        <v>55079.39999999999</v>
      </c>
      <c r="G17" s="628">
        <v>59981.3</v>
      </c>
      <c r="H17" s="628">
        <v>61288.299999999996</v>
      </c>
      <c r="I17" s="628">
        <v>61153.00000000001</v>
      </c>
      <c r="J17" s="628">
        <v>56928.899999999994</v>
      </c>
      <c r="K17" s="628">
        <v>62128.200000000004</v>
      </c>
      <c r="L17" s="628">
        <v>61237</v>
      </c>
      <c r="M17" s="628">
        <v>62866.3</v>
      </c>
      <c r="N17" s="628">
        <v>54865.700000000004</v>
      </c>
      <c r="O17" s="628">
        <v>48335.700000000004</v>
      </c>
      <c r="P17" s="628">
        <v>44670.40000000001</v>
      </c>
      <c r="Q17" s="628">
        <v>35764.09999999999</v>
      </c>
      <c r="R17" s="628">
        <v>27903.4</v>
      </c>
      <c r="S17" s="628">
        <v>22717.399999999998</v>
      </c>
      <c r="T17" s="628">
        <v>17675.6</v>
      </c>
      <c r="U17" s="628">
        <v>15296.000000000004</v>
      </c>
    </row>
    <row r="18" spans="1:21" ht="13.5">
      <c r="A18" s="623"/>
      <c r="B18" s="624" t="s">
        <v>221</v>
      </c>
      <c r="C18" s="628">
        <v>419805.2</v>
      </c>
      <c r="D18" s="628">
        <v>28717.8</v>
      </c>
      <c r="E18" s="628">
        <v>26836.40000000001</v>
      </c>
      <c r="F18" s="628">
        <v>28152.299999999992</v>
      </c>
      <c r="G18" s="628">
        <v>30882.100000000002</v>
      </c>
      <c r="H18" s="628">
        <v>31460.499999999993</v>
      </c>
      <c r="I18" s="628">
        <v>30563.8</v>
      </c>
      <c r="J18" s="628">
        <v>27618.699999999993</v>
      </c>
      <c r="K18" s="628">
        <v>29886.400000000005</v>
      </c>
      <c r="L18" s="628">
        <v>29547.499999999996</v>
      </c>
      <c r="M18" s="628">
        <v>30565.699999999997</v>
      </c>
      <c r="N18" s="628">
        <v>26691.200000000004</v>
      </c>
      <c r="O18" s="628">
        <v>23537.60000000001</v>
      </c>
      <c r="P18" s="628">
        <v>21710.300000000003</v>
      </c>
      <c r="Q18" s="628">
        <v>17340.499999999993</v>
      </c>
      <c r="R18" s="628">
        <v>13284.5</v>
      </c>
      <c r="S18" s="628">
        <v>10415.399999999998</v>
      </c>
      <c r="T18" s="629">
        <v>7432.000000000001</v>
      </c>
      <c r="U18" s="629">
        <v>5162.500000000001</v>
      </c>
    </row>
    <row r="19" spans="1:21" ht="13.5">
      <c r="A19" s="623"/>
      <c r="B19" s="624" t="s">
        <v>222</v>
      </c>
      <c r="C19" s="628">
        <v>436376.5</v>
      </c>
      <c r="D19" s="628">
        <v>27410.999999999996</v>
      </c>
      <c r="E19" s="628">
        <v>25325.800000000007</v>
      </c>
      <c r="F19" s="628">
        <v>26927.099999999995</v>
      </c>
      <c r="G19" s="628">
        <v>29099.199999999997</v>
      </c>
      <c r="H19" s="628">
        <v>29827.800000000003</v>
      </c>
      <c r="I19" s="628">
        <v>30589.200000000008</v>
      </c>
      <c r="J19" s="628">
        <v>29310.2</v>
      </c>
      <c r="K19" s="628">
        <v>32241.8</v>
      </c>
      <c r="L19" s="628">
        <v>31689.500000000004</v>
      </c>
      <c r="M19" s="628">
        <v>32300.600000000006</v>
      </c>
      <c r="N19" s="628">
        <v>28174.5</v>
      </c>
      <c r="O19" s="628">
        <v>24798.099999999995</v>
      </c>
      <c r="P19" s="628">
        <v>22960.100000000006</v>
      </c>
      <c r="Q19" s="628">
        <v>18423.6</v>
      </c>
      <c r="R19" s="628">
        <v>14618.900000000001</v>
      </c>
      <c r="S19" s="628">
        <v>12302</v>
      </c>
      <c r="T19" s="628">
        <v>10243.599999999999</v>
      </c>
      <c r="U19" s="628">
        <v>10133.500000000002</v>
      </c>
    </row>
    <row r="20" spans="1:21" ht="13.5">
      <c r="A20" s="623" t="s">
        <v>246</v>
      </c>
      <c r="B20" s="624"/>
      <c r="C20" s="629"/>
      <c r="D20" s="627"/>
      <c r="E20" s="627"/>
      <c r="F20" s="627"/>
      <c r="G20" s="627"/>
      <c r="H20" s="627"/>
      <c r="I20" s="627"/>
      <c r="J20" s="627"/>
      <c r="K20" s="627"/>
      <c r="L20" s="627"/>
      <c r="M20" s="627"/>
      <c r="N20" s="627"/>
      <c r="O20" s="627"/>
      <c r="P20" s="627"/>
      <c r="Q20" s="627"/>
      <c r="R20" s="627"/>
      <c r="S20" s="627"/>
      <c r="T20" s="627"/>
      <c r="U20" s="627"/>
    </row>
    <row r="21" spans="1:21" ht="13.5">
      <c r="A21" s="623"/>
      <c r="B21" s="624" t="s">
        <v>220</v>
      </c>
      <c r="C21" s="628">
        <v>845769.5999999999</v>
      </c>
      <c r="D21" s="628">
        <v>59675.60000000002</v>
      </c>
      <c r="E21" s="628">
        <v>53053.3</v>
      </c>
      <c r="F21" s="628">
        <v>54102.90000000001</v>
      </c>
      <c r="G21" s="628">
        <v>62597.600000000006</v>
      </c>
      <c r="H21" s="628">
        <v>70121.5</v>
      </c>
      <c r="I21" s="628">
        <v>64213.79999999998</v>
      </c>
      <c r="J21" s="628">
        <v>56207.2</v>
      </c>
      <c r="K21" s="628">
        <v>58704.4</v>
      </c>
      <c r="L21" s="628">
        <v>55984.399999999994</v>
      </c>
      <c r="M21" s="628">
        <v>56957.700000000004</v>
      </c>
      <c r="N21" s="628">
        <v>50162.19999999998</v>
      </c>
      <c r="O21" s="628">
        <v>44124.799999999996</v>
      </c>
      <c r="P21" s="628">
        <v>40641.100000000006</v>
      </c>
      <c r="Q21" s="628">
        <v>33308.6</v>
      </c>
      <c r="R21" s="628">
        <v>27131.3</v>
      </c>
      <c r="S21" s="628">
        <v>23400.7</v>
      </c>
      <c r="T21" s="628">
        <v>18964.8</v>
      </c>
      <c r="U21" s="628">
        <v>16417.7</v>
      </c>
    </row>
    <row r="22" spans="1:21" ht="13.5">
      <c r="A22" s="623"/>
      <c r="B22" s="624" t="s">
        <v>221</v>
      </c>
      <c r="C22" s="628">
        <v>411962.5999999999</v>
      </c>
      <c r="D22" s="628">
        <v>30904.400000000005</v>
      </c>
      <c r="E22" s="628">
        <v>27169.09999999999</v>
      </c>
      <c r="F22" s="628">
        <v>27825.40000000001</v>
      </c>
      <c r="G22" s="628">
        <v>31839.3</v>
      </c>
      <c r="H22" s="628">
        <v>35222.8</v>
      </c>
      <c r="I22" s="628">
        <v>31697.799999999985</v>
      </c>
      <c r="J22" s="628">
        <v>27428.899999999998</v>
      </c>
      <c r="K22" s="628">
        <v>28326.699999999993</v>
      </c>
      <c r="L22" s="628">
        <v>27244.899999999994</v>
      </c>
      <c r="M22" s="628">
        <v>27537.7</v>
      </c>
      <c r="N22" s="628">
        <v>24454.59999999999</v>
      </c>
      <c r="O22" s="628">
        <v>21317.199999999997</v>
      </c>
      <c r="P22" s="628">
        <v>19507.6</v>
      </c>
      <c r="Q22" s="628">
        <v>15781.499999999998</v>
      </c>
      <c r="R22" s="628">
        <v>12417.899999999996</v>
      </c>
      <c r="S22" s="628">
        <v>10381.9</v>
      </c>
      <c r="T22" s="629">
        <v>7693.800000000001</v>
      </c>
      <c r="U22" s="629">
        <v>5211.1</v>
      </c>
    </row>
    <row r="23" spans="1:21" ht="13.5">
      <c r="A23" s="623"/>
      <c r="B23" s="624" t="s">
        <v>222</v>
      </c>
      <c r="C23" s="628">
        <v>433806.99999999994</v>
      </c>
      <c r="D23" s="628">
        <v>28771.20000000001</v>
      </c>
      <c r="E23" s="628">
        <v>25884.200000000015</v>
      </c>
      <c r="F23" s="628">
        <v>26277.5</v>
      </c>
      <c r="G23" s="628">
        <v>30758.300000000007</v>
      </c>
      <c r="H23" s="628">
        <v>34898.7</v>
      </c>
      <c r="I23" s="628">
        <v>32515.999999999996</v>
      </c>
      <c r="J23" s="628">
        <v>28778.299999999996</v>
      </c>
      <c r="K23" s="628">
        <v>30377.700000000008</v>
      </c>
      <c r="L23" s="628">
        <v>28739.499999999996</v>
      </c>
      <c r="M23" s="628">
        <v>29420.000000000004</v>
      </c>
      <c r="N23" s="628">
        <v>25707.59999999999</v>
      </c>
      <c r="O23" s="628">
        <v>22807.6</v>
      </c>
      <c r="P23" s="628">
        <v>21133.500000000004</v>
      </c>
      <c r="Q23" s="628">
        <v>17527.1</v>
      </c>
      <c r="R23" s="628">
        <v>14713.400000000003</v>
      </c>
      <c r="S23" s="628">
        <v>13018.800000000001</v>
      </c>
      <c r="T23" s="628">
        <v>11270.999999999998</v>
      </c>
      <c r="U23" s="628">
        <v>11206.6</v>
      </c>
    </row>
    <row r="24" spans="1:21" ht="13.5">
      <c r="A24" s="623" t="s">
        <v>247</v>
      </c>
      <c r="B24" s="624"/>
      <c r="C24" s="629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7"/>
    </row>
    <row r="25" spans="1:21" ht="13.5">
      <c r="A25" s="623"/>
      <c r="B25" s="624" t="s">
        <v>220</v>
      </c>
      <c r="C25" s="628">
        <v>848705.4000000001</v>
      </c>
      <c r="D25" s="628">
        <v>77003.9</v>
      </c>
      <c r="E25" s="628">
        <v>68126</v>
      </c>
      <c r="F25" s="628">
        <v>66728.7</v>
      </c>
      <c r="G25" s="628">
        <v>77815.1</v>
      </c>
      <c r="H25" s="628">
        <v>77515.50000000003</v>
      </c>
      <c r="I25" s="628">
        <v>60012.600000000006</v>
      </c>
      <c r="J25" s="628">
        <v>51747</v>
      </c>
      <c r="K25" s="628">
        <v>54219.59999999999</v>
      </c>
      <c r="L25" s="628">
        <v>52612.2</v>
      </c>
      <c r="M25" s="628">
        <v>52220.200000000004</v>
      </c>
      <c r="N25" s="628">
        <v>44868.4</v>
      </c>
      <c r="O25" s="628">
        <v>38598.8</v>
      </c>
      <c r="P25" s="628">
        <v>34731.3</v>
      </c>
      <c r="Q25" s="628">
        <v>28066.8</v>
      </c>
      <c r="R25" s="628">
        <v>22225.5</v>
      </c>
      <c r="S25" s="628">
        <v>17976.899999999998</v>
      </c>
      <c r="T25" s="628">
        <v>13160.200000000003</v>
      </c>
      <c r="U25" s="628">
        <v>11076.7</v>
      </c>
    </row>
    <row r="26" spans="1:21" ht="13.5">
      <c r="A26" s="623"/>
      <c r="B26" s="624" t="s">
        <v>221</v>
      </c>
      <c r="C26" s="628">
        <v>413104.1000000001</v>
      </c>
      <c r="D26" s="628">
        <v>39469.2</v>
      </c>
      <c r="E26" s="628">
        <v>34939.799999999996</v>
      </c>
      <c r="F26" s="628">
        <v>34061.799999999996</v>
      </c>
      <c r="G26" s="628">
        <v>38570.00000000001</v>
      </c>
      <c r="H26" s="628">
        <v>37933.9</v>
      </c>
      <c r="I26" s="628">
        <v>29134.7</v>
      </c>
      <c r="J26" s="628">
        <v>24560.200000000004</v>
      </c>
      <c r="K26" s="628">
        <v>25716.500000000004</v>
      </c>
      <c r="L26" s="628">
        <v>25112.899999999998</v>
      </c>
      <c r="M26" s="628">
        <v>24930.699999999993</v>
      </c>
      <c r="N26" s="628">
        <v>21825.9</v>
      </c>
      <c r="O26" s="628">
        <v>18887.900000000005</v>
      </c>
      <c r="P26" s="628">
        <v>16832.500000000007</v>
      </c>
      <c r="Q26" s="628">
        <v>13614.099999999999</v>
      </c>
      <c r="R26" s="628">
        <v>10406.8</v>
      </c>
      <c r="S26" s="629">
        <v>8044.699999999998</v>
      </c>
      <c r="T26" s="629">
        <v>5452.200000000001</v>
      </c>
      <c r="U26" s="629">
        <v>3610.3</v>
      </c>
    </row>
    <row r="27" spans="1:21" ht="13.5">
      <c r="A27" s="623"/>
      <c r="B27" s="624" t="s">
        <v>222</v>
      </c>
      <c r="C27" s="628">
        <v>435601.30000000005</v>
      </c>
      <c r="D27" s="628">
        <v>37534.700000000004</v>
      </c>
      <c r="E27" s="628">
        <v>33186.2</v>
      </c>
      <c r="F27" s="628">
        <v>32666.899999999998</v>
      </c>
      <c r="G27" s="628">
        <v>39245.1</v>
      </c>
      <c r="H27" s="628">
        <v>39581.60000000002</v>
      </c>
      <c r="I27" s="628">
        <v>30877.900000000005</v>
      </c>
      <c r="J27" s="628">
        <v>27186.799999999996</v>
      </c>
      <c r="K27" s="628">
        <v>28503.099999999988</v>
      </c>
      <c r="L27" s="628">
        <v>27499.3</v>
      </c>
      <c r="M27" s="628">
        <v>27289.50000000001</v>
      </c>
      <c r="N27" s="628">
        <v>23042.5</v>
      </c>
      <c r="O27" s="628">
        <v>19710.899999999998</v>
      </c>
      <c r="P27" s="628">
        <v>17898.8</v>
      </c>
      <c r="Q27" s="628">
        <v>14452.7</v>
      </c>
      <c r="R27" s="628">
        <v>11818.699999999999</v>
      </c>
      <c r="S27" s="629">
        <v>9932.2</v>
      </c>
      <c r="T27" s="629">
        <v>7708.000000000002</v>
      </c>
      <c r="U27" s="629">
        <v>7466.4000000000015</v>
      </c>
    </row>
    <row r="29" ht="12.75">
      <c r="A29" s="4" t="s">
        <v>248</v>
      </c>
    </row>
  </sheetData>
  <sheetProtection/>
  <mergeCells count="1">
    <mergeCell ref="D2:U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421875" style="18" customWidth="1"/>
    <col min="2" max="2" width="8.00390625" style="18" customWidth="1"/>
    <col min="3" max="3" width="7.00390625" style="18" customWidth="1"/>
    <col min="4" max="16384" width="9.140625" style="18" customWidth="1"/>
  </cols>
  <sheetData>
    <row r="1" spans="1:3" ht="12.75">
      <c r="A1" s="20" t="s">
        <v>350</v>
      </c>
      <c r="B1" s="53"/>
      <c r="C1" s="53"/>
    </row>
    <row r="2" spans="1:3" ht="16.5">
      <c r="A2" s="630"/>
      <c r="B2" s="631"/>
      <c r="C2" s="631"/>
    </row>
    <row r="3" spans="1:3" ht="27">
      <c r="A3" s="632" t="s">
        <v>32</v>
      </c>
      <c r="B3" s="633" t="s">
        <v>163</v>
      </c>
      <c r="C3" s="633" t="s">
        <v>2</v>
      </c>
    </row>
    <row r="4" spans="1:3" ht="12.75">
      <c r="A4" s="634" t="s">
        <v>33</v>
      </c>
      <c r="B4" s="635">
        <v>111</v>
      </c>
      <c r="C4" s="636">
        <v>16.434750072383768</v>
      </c>
    </row>
    <row r="5" spans="1:3" ht="12.75">
      <c r="A5" s="634" t="s">
        <v>34</v>
      </c>
      <c r="B5" s="45">
        <v>265</v>
      </c>
      <c r="C5" s="52">
        <v>9.709930660323751</v>
      </c>
    </row>
    <row r="6" spans="1:3" ht="12.75">
      <c r="A6" s="634" t="s">
        <v>35</v>
      </c>
      <c r="B6" s="45">
        <v>222</v>
      </c>
      <c r="C6" s="52">
        <v>9.263747802969414</v>
      </c>
    </row>
    <row r="7" spans="1:3" ht="12.75">
      <c r="A7" s="634" t="s">
        <v>36</v>
      </c>
      <c r="B7" s="45">
        <v>255</v>
      </c>
      <c r="C7" s="52">
        <v>11.155813192064528</v>
      </c>
    </row>
    <row r="8" spans="1:3" ht="12.75">
      <c r="A8" s="634" t="s">
        <v>37</v>
      </c>
      <c r="B8" s="45">
        <v>197</v>
      </c>
      <c r="C8" s="52">
        <v>10.848679069610231</v>
      </c>
    </row>
    <row r="9" spans="1:3" ht="12.75">
      <c r="A9" s="634" t="s">
        <v>38</v>
      </c>
      <c r="B9" s="45">
        <v>69</v>
      </c>
      <c r="C9" s="52">
        <v>13.622309487236333</v>
      </c>
    </row>
    <row r="10" spans="1:3" ht="12.75">
      <c r="A10" s="634" t="s">
        <v>39</v>
      </c>
      <c r="B10" s="45">
        <v>148</v>
      </c>
      <c r="C10" s="52">
        <v>15.2508202595424</v>
      </c>
    </row>
    <row r="11" spans="1:3" ht="12.75">
      <c r="A11" s="634" t="s">
        <v>40</v>
      </c>
      <c r="B11" s="45">
        <v>42</v>
      </c>
      <c r="C11" s="52">
        <v>19.420474895455015</v>
      </c>
    </row>
    <row r="12" spans="1:3" ht="12.75">
      <c r="A12" s="634" t="s">
        <v>223</v>
      </c>
      <c r="B12" s="45">
        <v>111</v>
      </c>
      <c r="C12" s="52">
        <v>14.775996618439422</v>
      </c>
    </row>
    <row r="13" spans="1:3" ht="12.75">
      <c r="A13" s="634" t="s">
        <v>42</v>
      </c>
      <c r="B13" s="45">
        <v>75</v>
      </c>
      <c r="C13" s="52">
        <v>14.432634181938859</v>
      </c>
    </row>
    <row r="14" spans="1:3" ht="12.75">
      <c r="A14" s="634" t="s">
        <v>43</v>
      </c>
      <c r="B14" s="45">
        <v>128</v>
      </c>
      <c r="C14" s="52">
        <v>15.466655054668943</v>
      </c>
    </row>
    <row r="15" spans="1:3" ht="12.75">
      <c r="A15" s="634" t="s">
        <v>44</v>
      </c>
      <c r="B15" s="45">
        <v>50</v>
      </c>
      <c r="C15" s="52">
        <v>17.18597844488385</v>
      </c>
    </row>
    <row r="16" spans="1:3" ht="12.75">
      <c r="A16" s="634" t="s">
        <v>108</v>
      </c>
      <c r="B16" s="45">
        <v>124</v>
      </c>
      <c r="C16" s="52">
        <v>8.310977312847807</v>
      </c>
    </row>
    <row r="17" spans="1:3" ht="12.75">
      <c r="A17" s="634" t="s">
        <v>45</v>
      </c>
      <c r="B17" s="45">
        <v>64</v>
      </c>
      <c r="C17" s="52">
        <v>8.932013210997702</v>
      </c>
    </row>
    <row r="18" spans="1:3" ht="12.75">
      <c r="A18" s="634" t="s">
        <v>46</v>
      </c>
      <c r="B18" s="45">
        <v>25</v>
      </c>
      <c r="C18" s="52">
        <v>15.431092930995897</v>
      </c>
    </row>
    <row r="19" spans="1:3" ht="12.75">
      <c r="A19" s="634" t="s">
        <v>47</v>
      </c>
      <c r="B19" s="45">
        <v>91</v>
      </c>
      <c r="C19" s="52">
        <v>13.903694824239576</v>
      </c>
    </row>
    <row r="20" spans="1:3" ht="12.75">
      <c r="A20" s="634" t="s">
        <v>48</v>
      </c>
      <c r="B20" s="45">
        <v>24</v>
      </c>
      <c r="C20" s="52">
        <v>13.960899751696486</v>
      </c>
    </row>
    <row r="21" spans="1:3" ht="12.75">
      <c r="A21" s="634" t="s">
        <v>49</v>
      </c>
      <c r="B21" s="45">
        <v>295</v>
      </c>
      <c r="C21" s="52">
        <v>11.199972087750837</v>
      </c>
    </row>
    <row r="22" spans="1:3" ht="12.75">
      <c r="A22" s="634" t="s">
        <v>50</v>
      </c>
      <c r="B22" s="45">
        <v>37</v>
      </c>
      <c r="C22" s="52">
        <v>15.603471487126317</v>
      </c>
    </row>
    <row r="23" spans="1:3" ht="12.75">
      <c r="A23" s="634" t="s">
        <v>51</v>
      </c>
      <c r="B23" s="45">
        <v>113</v>
      </c>
      <c r="C23" s="52">
        <v>11.45689985120514</v>
      </c>
    </row>
    <row r="24" spans="1:3" ht="12.75">
      <c r="A24" s="637" t="s">
        <v>52</v>
      </c>
      <c r="B24" s="638">
        <v>89</v>
      </c>
      <c r="C24" s="639">
        <v>16.7558674481058</v>
      </c>
    </row>
    <row r="26" ht="12.75">
      <c r="A26" s="4" t="s">
        <v>249</v>
      </c>
    </row>
    <row r="27" ht="12.75">
      <c r="A27" s="4" t="s">
        <v>250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641" customWidth="1"/>
    <col min="2" max="2" width="6.140625" style="641" customWidth="1"/>
    <col min="3" max="3" width="4.7109375" style="685" customWidth="1"/>
    <col min="4" max="25" width="3.28125" style="685" customWidth="1"/>
    <col min="26" max="16384" width="9.140625" style="641" customWidth="1"/>
  </cols>
  <sheetData>
    <row r="1" spans="1:25" ht="12.75">
      <c r="A1" s="16" t="s">
        <v>351</v>
      </c>
      <c r="B1" s="1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</row>
    <row r="2" spans="1:25" ht="12.75">
      <c r="A2" s="642"/>
      <c r="B2" s="643"/>
      <c r="C2" s="644"/>
      <c r="D2" s="849" t="s">
        <v>251</v>
      </c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</row>
    <row r="3" spans="1:25" ht="13.5" thickBot="1">
      <c r="A3" s="645"/>
      <c r="B3" s="646"/>
      <c r="C3" s="647" t="s">
        <v>0</v>
      </c>
      <c r="D3" s="647" t="s">
        <v>252</v>
      </c>
      <c r="E3" s="647" t="s">
        <v>253</v>
      </c>
      <c r="F3" s="647" t="s">
        <v>254</v>
      </c>
      <c r="G3" s="647" t="s">
        <v>255</v>
      </c>
      <c r="H3" s="647" t="s">
        <v>256</v>
      </c>
      <c r="I3" s="647" t="s">
        <v>226</v>
      </c>
      <c r="J3" s="647" t="s">
        <v>227</v>
      </c>
      <c r="K3" s="647" t="s">
        <v>228</v>
      </c>
      <c r="L3" s="647" t="s">
        <v>229</v>
      </c>
      <c r="M3" s="648" t="s">
        <v>230</v>
      </c>
      <c r="N3" s="647" t="s">
        <v>231</v>
      </c>
      <c r="O3" s="647" t="s">
        <v>232</v>
      </c>
      <c r="P3" s="647" t="s">
        <v>233</v>
      </c>
      <c r="Q3" s="647" t="s">
        <v>234</v>
      </c>
      <c r="R3" s="647" t="s">
        <v>235</v>
      </c>
      <c r="S3" s="647" t="s">
        <v>236</v>
      </c>
      <c r="T3" s="647" t="s">
        <v>237</v>
      </c>
      <c r="U3" s="647" t="s">
        <v>238</v>
      </c>
      <c r="V3" s="647" t="s">
        <v>239</v>
      </c>
      <c r="W3" s="647" t="s">
        <v>240</v>
      </c>
      <c r="X3" s="647" t="s">
        <v>241</v>
      </c>
      <c r="Y3" s="647" t="s">
        <v>23</v>
      </c>
    </row>
    <row r="4" spans="1:25" ht="12.75">
      <c r="A4" s="649" t="s">
        <v>257</v>
      </c>
      <c r="B4" s="643"/>
      <c r="C4" s="650"/>
      <c r="D4" s="651"/>
      <c r="E4" s="651"/>
      <c r="F4" s="651"/>
      <c r="G4" s="651"/>
      <c r="H4" s="651"/>
      <c r="I4" s="650"/>
      <c r="J4" s="650"/>
      <c r="K4" s="650"/>
      <c r="L4" s="650"/>
      <c r="M4" s="652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</row>
    <row r="5" spans="1:25" ht="12.75">
      <c r="A5" s="653"/>
      <c r="B5" s="654" t="s">
        <v>0</v>
      </c>
      <c r="C5" s="651">
        <v>187</v>
      </c>
      <c r="D5" s="655">
        <v>0</v>
      </c>
      <c r="E5" s="655">
        <v>0</v>
      </c>
      <c r="F5" s="655">
        <v>0</v>
      </c>
      <c r="G5" s="655">
        <v>0</v>
      </c>
      <c r="H5" s="655">
        <v>0</v>
      </c>
      <c r="I5" s="651">
        <v>0</v>
      </c>
      <c r="J5" s="651">
        <v>0</v>
      </c>
      <c r="K5" s="651">
        <v>6</v>
      </c>
      <c r="L5" s="651">
        <v>12</v>
      </c>
      <c r="M5" s="651">
        <v>8</v>
      </c>
      <c r="N5" s="651">
        <v>17</v>
      </c>
      <c r="O5" s="651">
        <v>17</v>
      </c>
      <c r="P5" s="651">
        <v>14</v>
      </c>
      <c r="Q5" s="651">
        <v>16</v>
      </c>
      <c r="R5" s="651">
        <v>24</v>
      </c>
      <c r="S5" s="651">
        <v>14</v>
      </c>
      <c r="T5" s="651">
        <v>18</v>
      </c>
      <c r="U5" s="651">
        <v>19</v>
      </c>
      <c r="V5" s="651">
        <v>12</v>
      </c>
      <c r="W5" s="651">
        <v>9</v>
      </c>
      <c r="X5" s="651">
        <v>1</v>
      </c>
      <c r="Y5" s="651">
        <v>0</v>
      </c>
    </row>
    <row r="6" spans="1:25" ht="12.75">
      <c r="A6" s="656"/>
      <c r="B6" s="657" t="s">
        <v>3</v>
      </c>
      <c r="C6" s="651">
        <v>134</v>
      </c>
      <c r="D6" s="655">
        <v>0</v>
      </c>
      <c r="E6" s="655">
        <v>0</v>
      </c>
      <c r="F6" s="655">
        <v>0</v>
      </c>
      <c r="G6" s="655">
        <v>0</v>
      </c>
      <c r="H6" s="655">
        <v>0</v>
      </c>
      <c r="I6" s="651">
        <v>0</v>
      </c>
      <c r="J6" s="651">
        <v>0</v>
      </c>
      <c r="K6" s="651">
        <v>5</v>
      </c>
      <c r="L6" s="651">
        <v>11</v>
      </c>
      <c r="M6" s="651">
        <v>6</v>
      </c>
      <c r="N6" s="651">
        <v>9</v>
      </c>
      <c r="O6" s="651">
        <v>9</v>
      </c>
      <c r="P6" s="651">
        <v>10</v>
      </c>
      <c r="Q6" s="651">
        <v>12</v>
      </c>
      <c r="R6" s="651">
        <v>18</v>
      </c>
      <c r="S6" s="651">
        <v>8</v>
      </c>
      <c r="T6" s="651">
        <v>15</v>
      </c>
      <c r="U6" s="651">
        <v>15</v>
      </c>
      <c r="V6" s="651">
        <v>7</v>
      </c>
      <c r="W6" s="651">
        <v>8</v>
      </c>
      <c r="X6" s="651">
        <v>1</v>
      </c>
      <c r="Y6" s="651">
        <v>0</v>
      </c>
    </row>
    <row r="7" spans="1:25" ht="12.75">
      <c r="A7" s="656"/>
      <c r="B7" s="657" t="s">
        <v>4</v>
      </c>
      <c r="C7" s="651">
        <v>53</v>
      </c>
      <c r="D7" s="655">
        <v>0</v>
      </c>
      <c r="E7" s="655">
        <v>0</v>
      </c>
      <c r="F7" s="655">
        <v>0</v>
      </c>
      <c r="G7" s="655">
        <v>0</v>
      </c>
      <c r="H7" s="655">
        <v>0</v>
      </c>
      <c r="I7" s="651">
        <v>0</v>
      </c>
      <c r="J7" s="651">
        <v>0</v>
      </c>
      <c r="K7" s="651">
        <v>1</v>
      </c>
      <c r="L7" s="651">
        <v>1</v>
      </c>
      <c r="M7" s="651">
        <v>2</v>
      </c>
      <c r="N7" s="651">
        <v>8</v>
      </c>
      <c r="O7" s="651">
        <v>8</v>
      </c>
      <c r="P7" s="651">
        <v>4</v>
      </c>
      <c r="Q7" s="651">
        <v>4</v>
      </c>
      <c r="R7" s="651">
        <v>6</v>
      </c>
      <c r="S7" s="651">
        <v>6</v>
      </c>
      <c r="T7" s="651">
        <v>3</v>
      </c>
      <c r="U7" s="651">
        <v>4</v>
      </c>
      <c r="V7" s="651">
        <v>5</v>
      </c>
      <c r="W7" s="651">
        <v>1</v>
      </c>
      <c r="X7" s="651">
        <v>0</v>
      </c>
      <c r="Y7" s="651">
        <v>0</v>
      </c>
    </row>
    <row r="8" spans="1:25" ht="12.75">
      <c r="A8" s="649" t="s">
        <v>258</v>
      </c>
      <c r="B8" s="643"/>
      <c r="C8" s="650"/>
      <c r="D8" s="651"/>
      <c r="E8" s="651"/>
      <c r="F8" s="651"/>
      <c r="G8" s="651"/>
      <c r="H8" s="651"/>
      <c r="I8" s="650"/>
      <c r="J8" s="650"/>
      <c r="K8" s="650"/>
      <c r="L8" s="650"/>
      <c r="M8" s="652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650"/>
    </row>
    <row r="9" spans="1:25" ht="12.75">
      <c r="A9" s="653"/>
      <c r="B9" s="654" t="s">
        <v>0</v>
      </c>
      <c r="C9" s="644">
        <f aca="true" t="shared" si="0" ref="C9:Y9">C10+C11</f>
        <v>176</v>
      </c>
      <c r="D9" s="655">
        <v>0</v>
      </c>
      <c r="E9" s="655">
        <v>0</v>
      </c>
      <c r="F9" s="655">
        <v>0</v>
      </c>
      <c r="G9" s="655">
        <v>0</v>
      </c>
      <c r="H9" s="655">
        <v>0</v>
      </c>
      <c r="I9" s="644">
        <f t="shared" si="0"/>
        <v>0</v>
      </c>
      <c r="J9" s="644">
        <f t="shared" si="0"/>
        <v>0</v>
      </c>
      <c r="K9" s="644">
        <f t="shared" si="0"/>
        <v>5</v>
      </c>
      <c r="L9" s="644">
        <f t="shared" si="0"/>
        <v>13</v>
      </c>
      <c r="M9" s="644">
        <f t="shared" si="0"/>
        <v>16</v>
      </c>
      <c r="N9" s="644">
        <f t="shared" si="0"/>
        <v>19</v>
      </c>
      <c r="O9" s="644">
        <f t="shared" si="0"/>
        <v>11</v>
      </c>
      <c r="P9" s="644">
        <f t="shared" si="0"/>
        <v>14</v>
      </c>
      <c r="Q9" s="644">
        <f t="shared" si="0"/>
        <v>19</v>
      </c>
      <c r="R9" s="644">
        <f t="shared" si="0"/>
        <v>17</v>
      </c>
      <c r="S9" s="644">
        <f t="shared" si="0"/>
        <v>16</v>
      </c>
      <c r="T9" s="644">
        <f t="shared" si="0"/>
        <v>16</v>
      </c>
      <c r="U9" s="644">
        <f t="shared" si="0"/>
        <v>14</v>
      </c>
      <c r="V9" s="644">
        <f t="shared" si="0"/>
        <v>10</v>
      </c>
      <c r="W9" s="644">
        <f t="shared" si="0"/>
        <v>2</v>
      </c>
      <c r="X9" s="644">
        <f t="shared" si="0"/>
        <v>2</v>
      </c>
      <c r="Y9" s="644">
        <f t="shared" si="0"/>
        <v>2</v>
      </c>
    </row>
    <row r="10" spans="1:25" ht="12.75">
      <c r="A10" s="656"/>
      <c r="B10" s="657" t="s">
        <v>3</v>
      </c>
      <c r="C10" s="658">
        <f>SUM(I10:Y10)</f>
        <v>119</v>
      </c>
      <c r="D10" s="655">
        <v>0</v>
      </c>
      <c r="E10" s="655">
        <v>0</v>
      </c>
      <c r="F10" s="655">
        <v>0</v>
      </c>
      <c r="G10" s="655">
        <v>0</v>
      </c>
      <c r="H10" s="655">
        <v>0</v>
      </c>
      <c r="I10" s="658">
        <v>0</v>
      </c>
      <c r="J10" s="658">
        <v>0</v>
      </c>
      <c r="K10" s="658">
        <v>4</v>
      </c>
      <c r="L10" s="658">
        <v>9</v>
      </c>
      <c r="M10" s="658">
        <v>9</v>
      </c>
      <c r="N10" s="658">
        <v>12</v>
      </c>
      <c r="O10" s="658">
        <v>10</v>
      </c>
      <c r="P10" s="658">
        <v>7</v>
      </c>
      <c r="Q10" s="658">
        <v>15</v>
      </c>
      <c r="R10" s="658">
        <v>11</v>
      </c>
      <c r="S10" s="658">
        <v>9</v>
      </c>
      <c r="T10" s="658">
        <v>10</v>
      </c>
      <c r="U10" s="658">
        <v>8</v>
      </c>
      <c r="V10" s="658">
        <v>10</v>
      </c>
      <c r="W10" s="658">
        <v>1</v>
      </c>
      <c r="X10" s="658">
        <v>2</v>
      </c>
      <c r="Y10" s="658">
        <v>2</v>
      </c>
    </row>
    <row r="11" spans="1:25" ht="12.75">
      <c r="A11" s="656"/>
      <c r="B11" s="657" t="s">
        <v>4</v>
      </c>
      <c r="C11" s="658">
        <f>SUM(I11:Y11)</f>
        <v>57</v>
      </c>
      <c r="D11" s="655">
        <v>0</v>
      </c>
      <c r="E11" s="655">
        <v>0</v>
      </c>
      <c r="F11" s="655">
        <v>0</v>
      </c>
      <c r="G11" s="655">
        <v>0</v>
      </c>
      <c r="H11" s="655">
        <v>0</v>
      </c>
      <c r="I11" s="644">
        <v>0</v>
      </c>
      <c r="J11" s="658">
        <v>0</v>
      </c>
      <c r="K11" s="658">
        <v>1</v>
      </c>
      <c r="L11" s="658">
        <v>4</v>
      </c>
      <c r="M11" s="658">
        <v>7</v>
      </c>
      <c r="N11" s="658">
        <v>7</v>
      </c>
      <c r="O11" s="658">
        <v>1</v>
      </c>
      <c r="P11" s="658">
        <v>7</v>
      </c>
      <c r="Q11" s="644">
        <v>4</v>
      </c>
      <c r="R11" s="658">
        <v>6</v>
      </c>
      <c r="S11" s="658">
        <v>7</v>
      </c>
      <c r="T11" s="658">
        <v>6</v>
      </c>
      <c r="U11" s="644">
        <v>6</v>
      </c>
      <c r="V11" s="658">
        <v>0</v>
      </c>
      <c r="W11" s="658">
        <v>1</v>
      </c>
      <c r="X11" s="658">
        <v>0</v>
      </c>
      <c r="Y11" s="658">
        <v>0</v>
      </c>
    </row>
    <row r="12" spans="1:25" ht="12.75">
      <c r="A12" s="649" t="s">
        <v>259</v>
      </c>
      <c r="B12" s="643"/>
      <c r="C12" s="650"/>
      <c r="D12" s="651"/>
      <c r="E12" s="651"/>
      <c r="F12" s="651"/>
      <c r="G12" s="651"/>
      <c r="H12" s="651"/>
      <c r="I12" s="650"/>
      <c r="J12" s="650"/>
      <c r="K12" s="650"/>
      <c r="L12" s="650"/>
      <c r="M12" s="652"/>
      <c r="N12" s="650"/>
      <c r="O12" s="650"/>
      <c r="P12" s="650"/>
      <c r="Q12" s="650"/>
      <c r="R12" s="650"/>
      <c r="S12" s="650"/>
      <c r="T12" s="650"/>
      <c r="U12" s="650"/>
      <c r="V12" s="650"/>
      <c r="W12" s="650"/>
      <c r="X12" s="650"/>
      <c r="Y12" s="650"/>
    </row>
    <row r="13" spans="1:25" ht="12.75">
      <c r="A13" s="653"/>
      <c r="B13" s="654" t="s">
        <v>0</v>
      </c>
      <c r="C13" s="644">
        <f aca="true" t="shared" si="1" ref="C13:Y13">C14+C15</f>
        <v>172</v>
      </c>
      <c r="D13" s="655">
        <v>0</v>
      </c>
      <c r="E13" s="655">
        <v>0</v>
      </c>
      <c r="F13" s="655">
        <v>0</v>
      </c>
      <c r="G13" s="655">
        <v>0</v>
      </c>
      <c r="H13" s="655">
        <v>0</v>
      </c>
      <c r="I13" s="644">
        <f t="shared" si="1"/>
        <v>0</v>
      </c>
      <c r="J13" s="644">
        <f t="shared" si="1"/>
        <v>0</v>
      </c>
      <c r="K13" s="644">
        <f t="shared" si="1"/>
        <v>8</v>
      </c>
      <c r="L13" s="644">
        <f t="shared" si="1"/>
        <v>6</v>
      </c>
      <c r="M13" s="644">
        <f t="shared" si="1"/>
        <v>4</v>
      </c>
      <c r="N13" s="644">
        <f t="shared" si="1"/>
        <v>13</v>
      </c>
      <c r="O13" s="644">
        <f t="shared" si="1"/>
        <v>15</v>
      </c>
      <c r="P13" s="644">
        <f t="shared" si="1"/>
        <v>13</v>
      </c>
      <c r="Q13" s="644">
        <f t="shared" si="1"/>
        <v>15</v>
      </c>
      <c r="R13" s="644">
        <f t="shared" si="1"/>
        <v>13</v>
      </c>
      <c r="S13" s="644">
        <f t="shared" si="1"/>
        <v>22</v>
      </c>
      <c r="T13" s="644">
        <f t="shared" si="1"/>
        <v>13</v>
      </c>
      <c r="U13" s="644">
        <f t="shared" si="1"/>
        <v>23</v>
      </c>
      <c r="V13" s="644">
        <f t="shared" si="1"/>
        <v>17</v>
      </c>
      <c r="W13" s="644">
        <f t="shared" si="1"/>
        <v>2</v>
      </c>
      <c r="X13" s="644">
        <f t="shared" si="1"/>
        <v>5</v>
      </c>
      <c r="Y13" s="644">
        <f t="shared" si="1"/>
        <v>3</v>
      </c>
    </row>
    <row r="14" spans="1:25" ht="12.75">
      <c r="A14" s="656"/>
      <c r="B14" s="657" t="s">
        <v>3</v>
      </c>
      <c r="C14" s="658">
        <v>128</v>
      </c>
      <c r="D14" s="655">
        <v>0</v>
      </c>
      <c r="E14" s="655">
        <v>0</v>
      </c>
      <c r="F14" s="655">
        <v>0</v>
      </c>
      <c r="G14" s="655">
        <v>0</v>
      </c>
      <c r="H14" s="655">
        <v>0</v>
      </c>
      <c r="I14" s="658">
        <v>0</v>
      </c>
      <c r="J14" s="658">
        <v>0</v>
      </c>
      <c r="K14" s="658">
        <v>8</v>
      </c>
      <c r="L14" s="658">
        <v>6</v>
      </c>
      <c r="M14" s="658">
        <v>3</v>
      </c>
      <c r="N14" s="658">
        <v>9</v>
      </c>
      <c r="O14" s="658">
        <v>12</v>
      </c>
      <c r="P14" s="658">
        <v>8</v>
      </c>
      <c r="Q14" s="658">
        <v>8</v>
      </c>
      <c r="R14" s="658">
        <v>8</v>
      </c>
      <c r="S14" s="658">
        <v>17</v>
      </c>
      <c r="T14" s="658">
        <v>6</v>
      </c>
      <c r="U14" s="658">
        <v>19</v>
      </c>
      <c r="V14" s="658">
        <v>14</v>
      </c>
      <c r="W14" s="658">
        <v>2</v>
      </c>
      <c r="X14" s="658">
        <v>5</v>
      </c>
      <c r="Y14" s="658">
        <v>3</v>
      </c>
    </row>
    <row r="15" spans="1:25" ht="12.75">
      <c r="A15" s="656"/>
      <c r="B15" s="657" t="s">
        <v>4</v>
      </c>
      <c r="C15" s="658">
        <v>44</v>
      </c>
      <c r="D15" s="655">
        <v>0</v>
      </c>
      <c r="E15" s="655">
        <v>0</v>
      </c>
      <c r="F15" s="655">
        <v>0</v>
      </c>
      <c r="G15" s="655">
        <v>0</v>
      </c>
      <c r="H15" s="655">
        <v>0</v>
      </c>
      <c r="I15" s="644">
        <v>0</v>
      </c>
      <c r="J15" s="658">
        <v>0</v>
      </c>
      <c r="K15" s="658">
        <v>0</v>
      </c>
      <c r="L15" s="658">
        <v>0</v>
      </c>
      <c r="M15" s="658">
        <v>1</v>
      </c>
      <c r="N15" s="658">
        <v>4</v>
      </c>
      <c r="O15" s="658">
        <v>3</v>
      </c>
      <c r="P15" s="658">
        <v>5</v>
      </c>
      <c r="Q15" s="644">
        <v>7</v>
      </c>
      <c r="R15" s="658">
        <v>5</v>
      </c>
      <c r="S15" s="658">
        <v>5</v>
      </c>
      <c r="T15" s="658">
        <v>7</v>
      </c>
      <c r="U15" s="644">
        <v>4</v>
      </c>
      <c r="V15" s="658">
        <v>3</v>
      </c>
      <c r="W15" s="658">
        <v>0</v>
      </c>
      <c r="X15" s="658">
        <v>0</v>
      </c>
      <c r="Y15" s="658">
        <v>0</v>
      </c>
    </row>
    <row r="16" spans="1:25" ht="12.75">
      <c r="A16" s="649" t="s">
        <v>260</v>
      </c>
      <c r="B16" s="643"/>
      <c r="C16" s="650"/>
      <c r="D16" s="651"/>
      <c r="E16" s="651"/>
      <c r="F16" s="651"/>
      <c r="G16" s="651"/>
      <c r="H16" s="651"/>
      <c r="I16" s="650"/>
      <c r="J16" s="650"/>
      <c r="K16" s="650"/>
      <c r="L16" s="650"/>
      <c r="M16" s="652"/>
      <c r="N16" s="650"/>
      <c r="O16" s="650"/>
      <c r="P16" s="650"/>
      <c r="Q16" s="650"/>
      <c r="R16" s="650"/>
      <c r="S16" s="650"/>
      <c r="T16" s="650"/>
      <c r="U16" s="650"/>
      <c r="V16" s="650"/>
      <c r="W16" s="650"/>
      <c r="X16" s="650"/>
      <c r="Y16" s="650"/>
    </row>
    <row r="17" spans="1:25" ht="12.75">
      <c r="A17" s="653"/>
      <c r="B17" s="654" t="s">
        <v>0</v>
      </c>
      <c r="C17" s="644">
        <f aca="true" t="shared" si="2" ref="C17:Y17">C18+C19</f>
        <v>188</v>
      </c>
      <c r="D17" s="655">
        <v>0</v>
      </c>
      <c r="E17" s="655">
        <v>0</v>
      </c>
      <c r="F17" s="655">
        <v>0</v>
      </c>
      <c r="G17" s="655">
        <v>0</v>
      </c>
      <c r="H17" s="655">
        <v>0</v>
      </c>
      <c r="I17" s="644">
        <f t="shared" si="2"/>
        <v>0</v>
      </c>
      <c r="J17" s="644">
        <f t="shared" si="2"/>
        <v>0</v>
      </c>
      <c r="K17" s="644">
        <f t="shared" si="2"/>
        <v>4</v>
      </c>
      <c r="L17" s="644">
        <f t="shared" si="2"/>
        <v>8</v>
      </c>
      <c r="M17" s="644">
        <f t="shared" si="2"/>
        <v>9</v>
      </c>
      <c r="N17" s="644">
        <f t="shared" si="2"/>
        <v>20</v>
      </c>
      <c r="O17" s="644">
        <f t="shared" si="2"/>
        <v>15</v>
      </c>
      <c r="P17" s="644">
        <f t="shared" si="2"/>
        <v>17</v>
      </c>
      <c r="Q17" s="644">
        <f t="shared" si="2"/>
        <v>22</v>
      </c>
      <c r="R17" s="644">
        <f t="shared" si="2"/>
        <v>22</v>
      </c>
      <c r="S17" s="644">
        <f t="shared" si="2"/>
        <v>20</v>
      </c>
      <c r="T17" s="644">
        <f t="shared" si="2"/>
        <v>12</v>
      </c>
      <c r="U17" s="644">
        <f t="shared" si="2"/>
        <v>16</v>
      </c>
      <c r="V17" s="644">
        <f t="shared" si="2"/>
        <v>14</v>
      </c>
      <c r="W17" s="644">
        <f t="shared" si="2"/>
        <v>6</v>
      </c>
      <c r="X17" s="644">
        <f t="shared" si="2"/>
        <v>2</v>
      </c>
      <c r="Y17" s="644">
        <f t="shared" si="2"/>
        <v>1</v>
      </c>
    </row>
    <row r="18" spans="1:25" ht="12.75">
      <c r="A18" s="656"/>
      <c r="B18" s="657" t="s">
        <v>3</v>
      </c>
      <c r="C18" s="658">
        <f>SUM(I18:Y18)</f>
        <v>141</v>
      </c>
      <c r="D18" s="655">
        <v>0</v>
      </c>
      <c r="E18" s="655">
        <v>0</v>
      </c>
      <c r="F18" s="655">
        <v>0</v>
      </c>
      <c r="G18" s="655">
        <v>0</v>
      </c>
      <c r="H18" s="655">
        <v>0</v>
      </c>
      <c r="I18" s="658">
        <v>0</v>
      </c>
      <c r="J18" s="658">
        <v>0</v>
      </c>
      <c r="K18" s="658">
        <v>4</v>
      </c>
      <c r="L18" s="658">
        <v>7</v>
      </c>
      <c r="M18" s="658">
        <v>6</v>
      </c>
      <c r="N18" s="658">
        <v>15</v>
      </c>
      <c r="O18" s="658">
        <v>11</v>
      </c>
      <c r="P18" s="658">
        <v>12</v>
      </c>
      <c r="Q18" s="658">
        <v>20</v>
      </c>
      <c r="R18" s="658">
        <v>17</v>
      </c>
      <c r="S18" s="658">
        <v>12</v>
      </c>
      <c r="T18" s="658">
        <v>8</v>
      </c>
      <c r="U18" s="658">
        <v>14</v>
      </c>
      <c r="V18" s="658">
        <v>9</v>
      </c>
      <c r="W18" s="658">
        <v>5</v>
      </c>
      <c r="X18" s="658">
        <v>1</v>
      </c>
      <c r="Y18" s="658">
        <v>0</v>
      </c>
    </row>
    <row r="19" spans="1:25" ht="12.75">
      <c r="A19" s="656"/>
      <c r="B19" s="657" t="s">
        <v>4</v>
      </c>
      <c r="C19" s="658">
        <f>SUM(I19:Y19)</f>
        <v>47</v>
      </c>
      <c r="D19" s="655">
        <v>0</v>
      </c>
      <c r="E19" s="655">
        <v>0</v>
      </c>
      <c r="F19" s="655">
        <v>0</v>
      </c>
      <c r="G19" s="655">
        <v>0</v>
      </c>
      <c r="H19" s="655">
        <v>0</v>
      </c>
      <c r="I19" s="658">
        <v>0</v>
      </c>
      <c r="J19" s="658">
        <v>0</v>
      </c>
      <c r="K19" s="658">
        <v>0</v>
      </c>
      <c r="L19" s="658">
        <v>1</v>
      </c>
      <c r="M19" s="658">
        <v>3</v>
      </c>
      <c r="N19" s="658">
        <v>5</v>
      </c>
      <c r="O19" s="658">
        <v>4</v>
      </c>
      <c r="P19" s="658">
        <v>5</v>
      </c>
      <c r="Q19" s="644">
        <v>2</v>
      </c>
      <c r="R19" s="658">
        <v>5</v>
      </c>
      <c r="S19" s="658">
        <v>8</v>
      </c>
      <c r="T19" s="658">
        <v>4</v>
      </c>
      <c r="U19" s="644">
        <v>2</v>
      </c>
      <c r="V19" s="658">
        <v>5</v>
      </c>
      <c r="W19" s="658">
        <v>1</v>
      </c>
      <c r="X19" s="658">
        <v>1</v>
      </c>
      <c r="Y19" s="658">
        <v>1</v>
      </c>
    </row>
    <row r="20" spans="1:25" ht="12.75">
      <c r="A20" s="649" t="s">
        <v>261</v>
      </c>
      <c r="B20" s="643"/>
      <c r="C20" s="650"/>
      <c r="D20" s="651"/>
      <c r="E20" s="651"/>
      <c r="F20" s="651"/>
      <c r="G20" s="651"/>
      <c r="H20" s="651"/>
      <c r="I20" s="651"/>
      <c r="J20" s="650"/>
      <c r="K20" s="650"/>
      <c r="L20" s="650"/>
      <c r="M20" s="652"/>
      <c r="N20" s="650"/>
      <c r="O20" s="650"/>
      <c r="P20" s="650"/>
      <c r="Q20" s="650"/>
      <c r="R20" s="650"/>
      <c r="S20" s="650"/>
      <c r="T20" s="650"/>
      <c r="U20" s="650"/>
      <c r="V20" s="650"/>
      <c r="W20" s="650"/>
      <c r="X20" s="650"/>
      <c r="Y20" s="650"/>
    </row>
    <row r="21" spans="1:25" ht="12.75">
      <c r="A21" s="653"/>
      <c r="B21" s="654" t="s">
        <v>0</v>
      </c>
      <c r="C21" s="644">
        <f aca="true" t="shared" si="3" ref="C21:Y21">C22+C23</f>
        <v>198</v>
      </c>
      <c r="D21" s="655">
        <v>0</v>
      </c>
      <c r="E21" s="655">
        <v>0</v>
      </c>
      <c r="F21" s="655">
        <v>0</v>
      </c>
      <c r="G21" s="655">
        <v>0</v>
      </c>
      <c r="H21" s="655">
        <v>0</v>
      </c>
      <c r="I21" s="644">
        <f t="shared" si="3"/>
        <v>0</v>
      </c>
      <c r="J21" s="644">
        <f t="shared" si="3"/>
        <v>1</v>
      </c>
      <c r="K21" s="644">
        <f t="shared" si="3"/>
        <v>6</v>
      </c>
      <c r="L21" s="644">
        <f t="shared" si="3"/>
        <v>7</v>
      </c>
      <c r="M21" s="644">
        <f t="shared" si="3"/>
        <v>18</v>
      </c>
      <c r="N21" s="644">
        <f t="shared" si="3"/>
        <v>13</v>
      </c>
      <c r="O21" s="644">
        <f t="shared" si="3"/>
        <v>11</v>
      </c>
      <c r="P21" s="644">
        <f t="shared" si="3"/>
        <v>15</v>
      </c>
      <c r="Q21" s="644">
        <f t="shared" si="3"/>
        <v>14</v>
      </c>
      <c r="R21" s="644">
        <f t="shared" si="3"/>
        <v>20</v>
      </c>
      <c r="S21" s="644">
        <f t="shared" si="3"/>
        <v>24</v>
      </c>
      <c r="T21" s="644">
        <f t="shared" si="3"/>
        <v>21</v>
      </c>
      <c r="U21" s="644">
        <f t="shared" si="3"/>
        <v>13</v>
      </c>
      <c r="V21" s="644">
        <f t="shared" si="3"/>
        <v>13</v>
      </c>
      <c r="W21" s="644">
        <f t="shared" si="3"/>
        <v>13</v>
      </c>
      <c r="X21" s="644">
        <f t="shared" si="3"/>
        <v>7</v>
      </c>
      <c r="Y21" s="644">
        <f t="shared" si="3"/>
        <v>2</v>
      </c>
    </row>
    <row r="22" spans="1:25" ht="12.75">
      <c r="A22" s="656"/>
      <c r="B22" s="657" t="s">
        <v>3</v>
      </c>
      <c r="C22" s="658">
        <f>SUM(I22:Y22)</f>
        <v>148</v>
      </c>
      <c r="D22" s="655">
        <v>0</v>
      </c>
      <c r="E22" s="655">
        <v>0</v>
      </c>
      <c r="F22" s="655">
        <v>0</v>
      </c>
      <c r="G22" s="655">
        <v>0</v>
      </c>
      <c r="H22" s="655">
        <v>0</v>
      </c>
      <c r="I22" s="658">
        <v>0</v>
      </c>
      <c r="J22" s="658">
        <v>1</v>
      </c>
      <c r="K22" s="658">
        <v>5</v>
      </c>
      <c r="L22" s="658">
        <v>7</v>
      </c>
      <c r="M22" s="658">
        <v>12</v>
      </c>
      <c r="N22" s="658">
        <v>9</v>
      </c>
      <c r="O22" s="658">
        <v>8</v>
      </c>
      <c r="P22" s="658">
        <v>10</v>
      </c>
      <c r="Q22" s="658">
        <v>10</v>
      </c>
      <c r="R22" s="658">
        <v>12</v>
      </c>
      <c r="S22" s="658">
        <v>21</v>
      </c>
      <c r="T22" s="658">
        <v>12</v>
      </c>
      <c r="U22" s="658">
        <v>11</v>
      </c>
      <c r="V22" s="658">
        <v>10</v>
      </c>
      <c r="W22" s="658">
        <v>12</v>
      </c>
      <c r="X22" s="658">
        <v>7</v>
      </c>
      <c r="Y22" s="658">
        <v>1</v>
      </c>
    </row>
    <row r="23" spans="1:25" ht="12.75">
      <c r="A23" s="656"/>
      <c r="B23" s="657" t="s">
        <v>4</v>
      </c>
      <c r="C23" s="658">
        <f>SUM(I23:Y23)</f>
        <v>50</v>
      </c>
      <c r="D23" s="655">
        <v>0</v>
      </c>
      <c r="E23" s="655">
        <v>0</v>
      </c>
      <c r="F23" s="655">
        <v>0</v>
      </c>
      <c r="G23" s="655">
        <v>0</v>
      </c>
      <c r="H23" s="655">
        <v>0</v>
      </c>
      <c r="I23" s="644">
        <v>0</v>
      </c>
      <c r="J23" s="658">
        <v>0</v>
      </c>
      <c r="K23" s="658">
        <v>1</v>
      </c>
      <c r="L23" s="658">
        <v>0</v>
      </c>
      <c r="M23" s="658">
        <v>6</v>
      </c>
      <c r="N23" s="658">
        <v>4</v>
      </c>
      <c r="O23" s="658">
        <v>3</v>
      </c>
      <c r="P23" s="658">
        <v>5</v>
      </c>
      <c r="Q23" s="644">
        <v>4</v>
      </c>
      <c r="R23" s="658">
        <v>8</v>
      </c>
      <c r="S23" s="658">
        <v>3</v>
      </c>
      <c r="T23" s="658">
        <v>9</v>
      </c>
      <c r="U23" s="644">
        <v>2</v>
      </c>
      <c r="V23" s="658">
        <v>3</v>
      </c>
      <c r="W23" s="658">
        <v>1</v>
      </c>
      <c r="X23" s="658">
        <v>0</v>
      </c>
      <c r="Y23" s="658">
        <v>1</v>
      </c>
    </row>
    <row r="24" spans="1:25" ht="12.75">
      <c r="A24" s="649" t="s">
        <v>262</v>
      </c>
      <c r="B24" s="643"/>
      <c r="C24" s="650"/>
      <c r="D24" s="651"/>
      <c r="E24" s="651"/>
      <c r="F24" s="651"/>
      <c r="G24" s="651"/>
      <c r="H24" s="651"/>
      <c r="I24" s="650"/>
      <c r="J24" s="650"/>
      <c r="K24" s="650"/>
      <c r="L24" s="650"/>
      <c r="M24" s="652"/>
      <c r="N24" s="650"/>
      <c r="O24" s="650"/>
      <c r="P24" s="650"/>
      <c r="Q24" s="650"/>
      <c r="R24" s="650"/>
      <c r="S24" s="650"/>
      <c r="T24" s="650"/>
      <c r="U24" s="650"/>
      <c r="V24" s="650"/>
      <c r="W24" s="650"/>
      <c r="X24" s="650"/>
      <c r="Y24" s="650"/>
    </row>
    <row r="25" spans="1:25" ht="12.75">
      <c r="A25" s="653"/>
      <c r="B25" s="654" t="s">
        <v>0</v>
      </c>
      <c r="C25" s="644">
        <f aca="true" t="shared" si="4" ref="C25:Y25">C26+C27</f>
        <v>196</v>
      </c>
      <c r="D25" s="655">
        <v>0</v>
      </c>
      <c r="E25" s="655">
        <v>0</v>
      </c>
      <c r="F25" s="655">
        <v>0</v>
      </c>
      <c r="G25" s="655">
        <v>0</v>
      </c>
      <c r="H25" s="655">
        <v>0</v>
      </c>
      <c r="I25" s="644">
        <f t="shared" si="4"/>
        <v>0</v>
      </c>
      <c r="J25" s="644">
        <f t="shared" si="4"/>
        <v>1</v>
      </c>
      <c r="K25" s="644">
        <f t="shared" si="4"/>
        <v>4</v>
      </c>
      <c r="L25" s="644">
        <f t="shared" si="4"/>
        <v>8</v>
      </c>
      <c r="M25" s="644">
        <f t="shared" si="4"/>
        <v>7</v>
      </c>
      <c r="N25" s="644">
        <f t="shared" si="4"/>
        <v>9</v>
      </c>
      <c r="O25" s="644">
        <f t="shared" si="4"/>
        <v>15</v>
      </c>
      <c r="P25" s="644">
        <f t="shared" si="4"/>
        <v>23</v>
      </c>
      <c r="Q25" s="644">
        <f t="shared" si="4"/>
        <v>14</v>
      </c>
      <c r="R25" s="644">
        <f t="shared" si="4"/>
        <v>24</v>
      </c>
      <c r="S25" s="644">
        <f t="shared" si="4"/>
        <v>24</v>
      </c>
      <c r="T25" s="644">
        <f t="shared" si="4"/>
        <v>16</v>
      </c>
      <c r="U25" s="644">
        <f t="shared" si="4"/>
        <v>19</v>
      </c>
      <c r="V25" s="644">
        <f t="shared" si="4"/>
        <v>17</v>
      </c>
      <c r="W25" s="644">
        <f t="shared" si="4"/>
        <v>11</v>
      </c>
      <c r="X25" s="644">
        <f t="shared" si="4"/>
        <v>1</v>
      </c>
      <c r="Y25" s="644">
        <f t="shared" si="4"/>
        <v>3</v>
      </c>
    </row>
    <row r="26" spans="1:25" ht="12.75">
      <c r="A26" s="656"/>
      <c r="B26" s="657" t="s">
        <v>3</v>
      </c>
      <c r="C26" s="658">
        <f>SUM(I26:Y26)</f>
        <v>140</v>
      </c>
      <c r="D26" s="655">
        <v>0</v>
      </c>
      <c r="E26" s="655">
        <v>0</v>
      </c>
      <c r="F26" s="655">
        <v>0</v>
      </c>
      <c r="G26" s="655">
        <v>0</v>
      </c>
      <c r="H26" s="655">
        <v>0</v>
      </c>
      <c r="I26" s="658">
        <v>0</v>
      </c>
      <c r="J26" s="658">
        <v>1</v>
      </c>
      <c r="K26" s="658">
        <v>4</v>
      </c>
      <c r="L26" s="658">
        <v>6</v>
      </c>
      <c r="M26" s="658">
        <v>6</v>
      </c>
      <c r="N26" s="658">
        <v>8</v>
      </c>
      <c r="O26" s="658">
        <v>7</v>
      </c>
      <c r="P26" s="658">
        <v>18</v>
      </c>
      <c r="Q26" s="658">
        <v>10</v>
      </c>
      <c r="R26" s="658">
        <v>18</v>
      </c>
      <c r="S26" s="658">
        <v>14</v>
      </c>
      <c r="T26" s="658">
        <v>11</v>
      </c>
      <c r="U26" s="658">
        <v>12</v>
      </c>
      <c r="V26" s="658">
        <v>15</v>
      </c>
      <c r="W26" s="658">
        <v>7</v>
      </c>
      <c r="X26" s="658">
        <v>1</v>
      </c>
      <c r="Y26" s="658">
        <v>2</v>
      </c>
    </row>
    <row r="27" spans="1:25" ht="12.75">
      <c r="A27" s="656"/>
      <c r="B27" s="657" t="s">
        <v>4</v>
      </c>
      <c r="C27" s="658">
        <f>SUM(I27:Y27)</f>
        <v>56</v>
      </c>
      <c r="D27" s="655">
        <v>0</v>
      </c>
      <c r="E27" s="655">
        <v>0</v>
      </c>
      <c r="F27" s="655">
        <v>0</v>
      </c>
      <c r="G27" s="655">
        <v>0</v>
      </c>
      <c r="H27" s="655">
        <v>0</v>
      </c>
      <c r="I27" s="644">
        <v>0</v>
      </c>
      <c r="J27" s="658">
        <v>0</v>
      </c>
      <c r="K27" s="658">
        <v>0</v>
      </c>
      <c r="L27" s="658">
        <v>2</v>
      </c>
      <c r="M27" s="658">
        <v>1</v>
      </c>
      <c r="N27" s="658">
        <v>1</v>
      </c>
      <c r="O27" s="658">
        <v>8</v>
      </c>
      <c r="P27" s="658">
        <v>5</v>
      </c>
      <c r="Q27" s="644">
        <v>4</v>
      </c>
      <c r="R27" s="658">
        <v>6</v>
      </c>
      <c r="S27" s="658">
        <v>10</v>
      </c>
      <c r="T27" s="658">
        <v>5</v>
      </c>
      <c r="U27" s="644">
        <v>7</v>
      </c>
      <c r="V27" s="658">
        <v>2</v>
      </c>
      <c r="W27" s="658">
        <v>4</v>
      </c>
      <c r="X27" s="658">
        <v>0</v>
      </c>
      <c r="Y27" s="658">
        <v>1</v>
      </c>
    </row>
    <row r="28" spans="1:25" ht="12.75">
      <c r="A28" s="659" t="s">
        <v>263</v>
      </c>
      <c r="B28" s="660"/>
      <c r="C28" s="658"/>
      <c r="D28" s="651"/>
      <c r="E28" s="651"/>
      <c r="F28" s="651"/>
      <c r="G28" s="651"/>
      <c r="H28" s="651"/>
      <c r="I28" s="644"/>
      <c r="J28" s="658"/>
      <c r="K28" s="658"/>
      <c r="L28" s="658"/>
      <c r="M28" s="658"/>
      <c r="N28" s="658"/>
      <c r="O28" s="658"/>
      <c r="P28" s="658"/>
      <c r="Q28" s="644"/>
      <c r="R28" s="658"/>
      <c r="S28" s="658"/>
      <c r="T28" s="658"/>
      <c r="U28" s="644"/>
      <c r="V28" s="658"/>
      <c r="W28" s="658"/>
      <c r="X28" s="658"/>
      <c r="Y28" s="658"/>
    </row>
    <row r="29" spans="1:25" ht="12.75">
      <c r="A29" s="661"/>
      <c r="B29" s="654" t="s">
        <v>0</v>
      </c>
      <c r="C29" s="644">
        <f aca="true" t="shared" si="5" ref="C29:Y29">C30+C31</f>
        <v>177</v>
      </c>
      <c r="D29" s="655">
        <v>0</v>
      </c>
      <c r="E29" s="655">
        <v>0</v>
      </c>
      <c r="F29" s="655">
        <v>0</v>
      </c>
      <c r="G29" s="655">
        <v>0</v>
      </c>
      <c r="H29" s="655">
        <v>0</v>
      </c>
      <c r="I29" s="644">
        <f t="shared" si="5"/>
        <v>0</v>
      </c>
      <c r="J29" s="644">
        <f t="shared" si="5"/>
        <v>1</v>
      </c>
      <c r="K29" s="644">
        <f t="shared" si="5"/>
        <v>2</v>
      </c>
      <c r="L29" s="644">
        <f t="shared" si="5"/>
        <v>3</v>
      </c>
      <c r="M29" s="644">
        <f t="shared" si="5"/>
        <v>19</v>
      </c>
      <c r="N29" s="644">
        <f t="shared" si="5"/>
        <v>10</v>
      </c>
      <c r="O29" s="644">
        <f t="shared" si="5"/>
        <v>13</v>
      </c>
      <c r="P29" s="644">
        <f t="shared" si="5"/>
        <v>10</v>
      </c>
      <c r="Q29" s="644">
        <f t="shared" si="5"/>
        <v>9</v>
      </c>
      <c r="R29" s="644">
        <f t="shared" si="5"/>
        <v>20</v>
      </c>
      <c r="S29" s="644">
        <f t="shared" si="5"/>
        <v>26</v>
      </c>
      <c r="T29" s="644">
        <f t="shared" si="5"/>
        <v>15</v>
      </c>
      <c r="U29" s="644">
        <f t="shared" si="5"/>
        <v>20</v>
      </c>
      <c r="V29" s="644">
        <f t="shared" si="5"/>
        <v>15</v>
      </c>
      <c r="W29" s="644">
        <f t="shared" si="5"/>
        <v>9</v>
      </c>
      <c r="X29" s="644">
        <f t="shared" si="5"/>
        <v>3</v>
      </c>
      <c r="Y29" s="644">
        <f t="shared" si="5"/>
        <v>2</v>
      </c>
    </row>
    <row r="30" spans="1:25" ht="12.75">
      <c r="A30" s="656"/>
      <c r="B30" s="657" t="s">
        <v>3</v>
      </c>
      <c r="C30" s="658">
        <f>SUM(I30:Y30)</f>
        <v>134</v>
      </c>
      <c r="D30" s="655">
        <v>0</v>
      </c>
      <c r="E30" s="655">
        <v>0</v>
      </c>
      <c r="F30" s="655">
        <v>0</v>
      </c>
      <c r="G30" s="655">
        <v>0</v>
      </c>
      <c r="H30" s="655">
        <v>0</v>
      </c>
      <c r="I30" s="658">
        <v>0</v>
      </c>
      <c r="J30" s="658">
        <v>1</v>
      </c>
      <c r="K30" s="658">
        <v>2</v>
      </c>
      <c r="L30" s="658">
        <v>3</v>
      </c>
      <c r="M30" s="658">
        <v>13</v>
      </c>
      <c r="N30" s="658">
        <v>10</v>
      </c>
      <c r="O30" s="658">
        <v>11</v>
      </c>
      <c r="P30" s="658">
        <v>7</v>
      </c>
      <c r="Q30" s="658">
        <v>8</v>
      </c>
      <c r="R30" s="658">
        <v>14</v>
      </c>
      <c r="S30" s="658">
        <v>18</v>
      </c>
      <c r="T30" s="658">
        <v>8</v>
      </c>
      <c r="U30" s="658">
        <v>16</v>
      </c>
      <c r="V30" s="658">
        <v>12</v>
      </c>
      <c r="W30" s="658">
        <v>7</v>
      </c>
      <c r="X30" s="658">
        <v>2</v>
      </c>
      <c r="Y30" s="658">
        <v>2</v>
      </c>
    </row>
    <row r="31" spans="1:25" ht="12.75">
      <c r="A31" s="656"/>
      <c r="B31" s="657" t="s">
        <v>4</v>
      </c>
      <c r="C31" s="658">
        <f>SUM(I31:Y31)</f>
        <v>43</v>
      </c>
      <c r="D31" s="655">
        <v>0</v>
      </c>
      <c r="E31" s="655">
        <v>0</v>
      </c>
      <c r="F31" s="655">
        <v>0</v>
      </c>
      <c r="G31" s="655">
        <v>0</v>
      </c>
      <c r="H31" s="655">
        <v>0</v>
      </c>
      <c r="I31" s="644">
        <v>0</v>
      </c>
      <c r="J31" s="658">
        <v>0</v>
      </c>
      <c r="K31" s="658">
        <v>0</v>
      </c>
      <c r="L31" s="658">
        <v>0</v>
      </c>
      <c r="M31" s="658">
        <v>6</v>
      </c>
      <c r="N31" s="658">
        <v>0</v>
      </c>
      <c r="O31" s="658">
        <v>2</v>
      </c>
      <c r="P31" s="658">
        <v>3</v>
      </c>
      <c r="Q31" s="644">
        <v>1</v>
      </c>
      <c r="R31" s="658">
        <v>6</v>
      </c>
      <c r="S31" s="658">
        <v>8</v>
      </c>
      <c r="T31" s="658">
        <v>7</v>
      </c>
      <c r="U31" s="644">
        <v>4</v>
      </c>
      <c r="V31" s="658">
        <v>3</v>
      </c>
      <c r="W31" s="658">
        <v>2</v>
      </c>
      <c r="X31" s="658">
        <v>1</v>
      </c>
      <c r="Y31" s="658">
        <v>0</v>
      </c>
    </row>
    <row r="32" spans="1:25" ht="12.75">
      <c r="A32" s="659" t="s">
        <v>264</v>
      </c>
      <c r="B32" s="660"/>
      <c r="C32" s="658"/>
      <c r="D32" s="651"/>
      <c r="E32" s="651"/>
      <c r="F32" s="651"/>
      <c r="G32" s="651"/>
      <c r="H32" s="651"/>
      <c r="I32" s="644"/>
      <c r="J32" s="658"/>
      <c r="K32" s="658"/>
      <c r="L32" s="658"/>
      <c r="M32" s="658"/>
      <c r="N32" s="658"/>
      <c r="O32" s="658"/>
      <c r="P32" s="658"/>
      <c r="Q32" s="644"/>
      <c r="R32" s="658"/>
      <c r="S32" s="658"/>
      <c r="T32" s="658"/>
      <c r="U32" s="644"/>
      <c r="V32" s="658"/>
      <c r="W32" s="658"/>
      <c r="X32" s="658"/>
      <c r="Y32" s="658"/>
    </row>
    <row r="33" spans="1:25" ht="12.75">
      <c r="A33" s="661"/>
      <c r="B33" s="654" t="s">
        <v>0</v>
      </c>
      <c r="C33" s="644">
        <f aca="true" t="shared" si="6" ref="C33:Y33">C34+C35</f>
        <v>187</v>
      </c>
      <c r="D33" s="655">
        <v>0</v>
      </c>
      <c r="E33" s="655">
        <v>0</v>
      </c>
      <c r="F33" s="655">
        <v>0</v>
      </c>
      <c r="G33" s="655">
        <v>0</v>
      </c>
      <c r="H33" s="655">
        <v>0</v>
      </c>
      <c r="I33" s="644">
        <f t="shared" si="6"/>
        <v>0</v>
      </c>
      <c r="J33" s="644">
        <f t="shared" si="6"/>
        <v>0</v>
      </c>
      <c r="K33" s="644">
        <f t="shared" si="6"/>
        <v>3</v>
      </c>
      <c r="L33" s="644">
        <f t="shared" si="6"/>
        <v>9</v>
      </c>
      <c r="M33" s="644">
        <f t="shared" si="6"/>
        <v>19</v>
      </c>
      <c r="N33" s="644">
        <f t="shared" si="6"/>
        <v>11</v>
      </c>
      <c r="O33" s="644">
        <f t="shared" si="6"/>
        <v>10</v>
      </c>
      <c r="P33" s="644">
        <f t="shared" si="6"/>
        <v>18</v>
      </c>
      <c r="Q33" s="644">
        <f t="shared" si="6"/>
        <v>19</v>
      </c>
      <c r="R33" s="644">
        <f t="shared" si="6"/>
        <v>20</v>
      </c>
      <c r="S33" s="644">
        <f t="shared" si="6"/>
        <v>25</v>
      </c>
      <c r="T33" s="644">
        <f t="shared" si="6"/>
        <v>17</v>
      </c>
      <c r="U33" s="644">
        <f t="shared" si="6"/>
        <v>11</v>
      </c>
      <c r="V33" s="644">
        <f t="shared" si="6"/>
        <v>13</v>
      </c>
      <c r="W33" s="644">
        <f t="shared" si="6"/>
        <v>7</v>
      </c>
      <c r="X33" s="644">
        <f t="shared" si="6"/>
        <v>4</v>
      </c>
      <c r="Y33" s="644">
        <f t="shared" si="6"/>
        <v>1</v>
      </c>
    </row>
    <row r="34" spans="1:25" ht="12.75">
      <c r="A34" s="656"/>
      <c r="B34" s="657" t="s">
        <v>3</v>
      </c>
      <c r="C34" s="658">
        <f>SUM(I34:Y34)</f>
        <v>136</v>
      </c>
      <c r="D34" s="655">
        <v>0</v>
      </c>
      <c r="E34" s="655">
        <v>0</v>
      </c>
      <c r="F34" s="655">
        <v>0</v>
      </c>
      <c r="G34" s="655">
        <v>0</v>
      </c>
      <c r="H34" s="655">
        <v>0</v>
      </c>
      <c r="I34" s="658">
        <v>0</v>
      </c>
      <c r="J34" s="658">
        <v>0</v>
      </c>
      <c r="K34" s="658">
        <v>2</v>
      </c>
      <c r="L34" s="658">
        <v>5</v>
      </c>
      <c r="M34" s="658">
        <v>15</v>
      </c>
      <c r="N34" s="658">
        <v>10</v>
      </c>
      <c r="O34" s="658">
        <v>9</v>
      </c>
      <c r="P34" s="658">
        <v>14</v>
      </c>
      <c r="Q34" s="658">
        <v>16</v>
      </c>
      <c r="R34" s="658">
        <v>13</v>
      </c>
      <c r="S34" s="658">
        <v>18</v>
      </c>
      <c r="T34" s="658">
        <v>10</v>
      </c>
      <c r="U34" s="658">
        <v>3</v>
      </c>
      <c r="V34" s="658">
        <v>10</v>
      </c>
      <c r="W34" s="658">
        <v>6</v>
      </c>
      <c r="X34" s="658">
        <v>4</v>
      </c>
      <c r="Y34" s="658">
        <v>1</v>
      </c>
    </row>
    <row r="35" spans="1:25" ht="12.75">
      <c r="A35" s="656"/>
      <c r="B35" s="657" t="s">
        <v>4</v>
      </c>
      <c r="C35" s="658">
        <f>SUM(I35:Y35)</f>
        <v>51</v>
      </c>
      <c r="D35" s="655">
        <v>0</v>
      </c>
      <c r="E35" s="655">
        <v>0</v>
      </c>
      <c r="F35" s="655">
        <v>0</v>
      </c>
      <c r="G35" s="655">
        <v>0</v>
      </c>
      <c r="H35" s="655">
        <v>0</v>
      </c>
      <c r="I35" s="644">
        <v>0</v>
      </c>
      <c r="J35" s="658">
        <v>0</v>
      </c>
      <c r="K35" s="658">
        <v>1</v>
      </c>
      <c r="L35" s="658">
        <v>4</v>
      </c>
      <c r="M35" s="658">
        <v>4</v>
      </c>
      <c r="N35" s="658">
        <v>1</v>
      </c>
      <c r="O35" s="658">
        <v>1</v>
      </c>
      <c r="P35" s="658">
        <v>4</v>
      </c>
      <c r="Q35" s="644">
        <v>3</v>
      </c>
      <c r="R35" s="658">
        <v>7</v>
      </c>
      <c r="S35" s="658">
        <v>7</v>
      </c>
      <c r="T35" s="658">
        <v>7</v>
      </c>
      <c r="U35" s="644">
        <v>8</v>
      </c>
      <c r="V35" s="658">
        <v>3</v>
      </c>
      <c r="W35" s="658">
        <v>1</v>
      </c>
      <c r="X35" s="658">
        <v>0</v>
      </c>
      <c r="Y35" s="658">
        <v>0</v>
      </c>
    </row>
    <row r="36" spans="1:25" ht="12.75">
      <c r="A36" s="642"/>
      <c r="B36" s="643"/>
      <c r="C36" s="644"/>
      <c r="D36" s="849" t="s">
        <v>251</v>
      </c>
      <c r="E36" s="849"/>
      <c r="F36" s="849"/>
      <c r="G36" s="849"/>
      <c r="H36" s="849"/>
      <c r="I36" s="849"/>
      <c r="J36" s="849"/>
      <c r="K36" s="849"/>
      <c r="L36" s="849"/>
      <c r="M36" s="849"/>
      <c r="N36" s="849"/>
      <c r="O36" s="849"/>
      <c r="P36" s="849"/>
      <c r="Q36" s="849"/>
      <c r="R36" s="849"/>
      <c r="S36" s="849"/>
      <c r="T36" s="849"/>
      <c r="U36" s="849"/>
      <c r="V36" s="849"/>
      <c r="W36" s="849"/>
      <c r="X36" s="849"/>
      <c r="Y36" s="849"/>
    </row>
    <row r="37" spans="1:25" ht="13.5" thickBot="1">
      <c r="A37" s="645"/>
      <c r="B37" s="646"/>
      <c r="C37" s="647" t="s">
        <v>0</v>
      </c>
      <c r="D37" s="647" t="s">
        <v>252</v>
      </c>
      <c r="E37" s="647" t="s">
        <v>253</v>
      </c>
      <c r="F37" s="647" t="s">
        <v>254</v>
      </c>
      <c r="G37" s="647" t="s">
        <v>255</v>
      </c>
      <c r="H37" s="647" t="s">
        <v>256</v>
      </c>
      <c r="I37" s="647" t="s">
        <v>226</v>
      </c>
      <c r="J37" s="647" t="s">
        <v>227</v>
      </c>
      <c r="K37" s="647" t="s">
        <v>228</v>
      </c>
      <c r="L37" s="647" t="s">
        <v>229</v>
      </c>
      <c r="M37" s="648" t="s">
        <v>230</v>
      </c>
      <c r="N37" s="647" t="s">
        <v>231</v>
      </c>
      <c r="O37" s="647" t="s">
        <v>232</v>
      </c>
      <c r="P37" s="647" t="s">
        <v>233</v>
      </c>
      <c r="Q37" s="647" t="s">
        <v>234</v>
      </c>
      <c r="R37" s="647" t="s">
        <v>235</v>
      </c>
      <c r="S37" s="647" t="s">
        <v>236</v>
      </c>
      <c r="T37" s="647" t="s">
        <v>237</v>
      </c>
      <c r="U37" s="647" t="s">
        <v>238</v>
      </c>
      <c r="V37" s="647" t="s">
        <v>239</v>
      </c>
      <c r="W37" s="647" t="s">
        <v>240</v>
      </c>
      <c r="X37" s="647" t="s">
        <v>241</v>
      </c>
      <c r="Y37" s="647" t="s">
        <v>23</v>
      </c>
    </row>
    <row r="38" spans="1:25" ht="12.75">
      <c r="A38" s="659" t="s">
        <v>265</v>
      </c>
      <c r="B38" s="643"/>
      <c r="C38" s="658"/>
      <c r="D38" s="651"/>
      <c r="E38" s="651"/>
      <c r="F38" s="651"/>
      <c r="G38" s="651"/>
      <c r="H38" s="651"/>
      <c r="I38" s="644"/>
      <c r="J38" s="658"/>
      <c r="K38" s="658"/>
      <c r="L38" s="658"/>
      <c r="M38" s="658"/>
      <c r="N38" s="658"/>
      <c r="O38" s="658"/>
      <c r="P38" s="658"/>
      <c r="Q38" s="644"/>
      <c r="R38" s="658"/>
      <c r="S38" s="658"/>
      <c r="T38" s="658"/>
      <c r="U38" s="644"/>
      <c r="V38" s="658"/>
      <c r="W38" s="658"/>
      <c r="X38" s="658"/>
      <c r="Y38" s="658"/>
    </row>
    <row r="39" spans="1:25" ht="12.75">
      <c r="A39" s="661"/>
      <c r="B39" s="654" t="s">
        <v>0</v>
      </c>
      <c r="C39" s="644">
        <f aca="true" t="shared" si="7" ref="C39:Y39">C40+C41</f>
        <v>199</v>
      </c>
      <c r="D39" s="655">
        <v>0</v>
      </c>
      <c r="E39" s="655">
        <v>0</v>
      </c>
      <c r="F39" s="655">
        <v>0</v>
      </c>
      <c r="G39" s="655">
        <v>0</v>
      </c>
      <c r="H39" s="655">
        <v>0</v>
      </c>
      <c r="I39" s="644">
        <f t="shared" si="7"/>
        <v>0</v>
      </c>
      <c r="J39" s="644">
        <f t="shared" si="7"/>
        <v>0</v>
      </c>
      <c r="K39" s="644">
        <f t="shared" si="7"/>
        <v>2</v>
      </c>
      <c r="L39" s="644">
        <f t="shared" si="7"/>
        <v>6</v>
      </c>
      <c r="M39" s="644">
        <f t="shared" si="7"/>
        <v>12</v>
      </c>
      <c r="N39" s="644">
        <f t="shared" si="7"/>
        <v>10</v>
      </c>
      <c r="O39" s="644">
        <f t="shared" si="7"/>
        <v>14</v>
      </c>
      <c r="P39" s="644">
        <f t="shared" si="7"/>
        <v>24</v>
      </c>
      <c r="Q39" s="644">
        <f t="shared" si="7"/>
        <v>22</v>
      </c>
      <c r="R39" s="644">
        <f t="shared" si="7"/>
        <v>36</v>
      </c>
      <c r="S39" s="644">
        <f t="shared" si="7"/>
        <v>19</v>
      </c>
      <c r="T39" s="644">
        <f t="shared" si="7"/>
        <v>17</v>
      </c>
      <c r="U39" s="644">
        <f t="shared" si="7"/>
        <v>14</v>
      </c>
      <c r="V39" s="644">
        <f t="shared" si="7"/>
        <v>8</v>
      </c>
      <c r="W39" s="644">
        <f t="shared" si="7"/>
        <v>10</v>
      </c>
      <c r="X39" s="644">
        <f t="shared" si="7"/>
        <v>3</v>
      </c>
      <c r="Y39" s="644">
        <f t="shared" si="7"/>
        <v>2</v>
      </c>
    </row>
    <row r="40" spans="1:25" ht="12.75">
      <c r="A40" s="656"/>
      <c r="B40" s="657" t="s">
        <v>3</v>
      </c>
      <c r="C40" s="658">
        <f>SUM(I40:Y40)</f>
        <v>132</v>
      </c>
      <c r="D40" s="655">
        <v>0</v>
      </c>
      <c r="E40" s="655">
        <v>0</v>
      </c>
      <c r="F40" s="655">
        <v>0</v>
      </c>
      <c r="G40" s="655">
        <v>0</v>
      </c>
      <c r="H40" s="655">
        <v>0</v>
      </c>
      <c r="I40" s="658">
        <v>0</v>
      </c>
      <c r="J40" s="658">
        <v>0</v>
      </c>
      <c r="K40" s="658">
        <v>1</v>
      </c>
      <c r="L40" s="658">
        <v>5</v>
      </c>
      <c r="M40" s="658">
        <v>10</v>
      </c>
      <c r="N40" s="658">
        <v>7</v>
      </c>
      <c r="O40" s="658">
        <v>10</v>
      </c>
      <c r="P40" s="658">
        <v>11</v>
      </c>
      <c r="Q40" s="658">
        <v>13</v>
      </c>
      <c r="R40" s="658">
        <v>25</v>
      </c>
      <c r="S40" s="658">
        <v>13</v>
      </c>
      <c r="T40" s="658">
        <v>11</v>
      </c>
      <c r="U40" s="658">
        <v>11</v>
      </c>
      <c r="V40" s="658">
        <v>4</v>
      </c>
      <c r="W40" s="658">
        <v>7</v>
      </c>
      <c r="X40" s="658">
        <v>2</v>
      </c>
      <c r="Y40" s="658">
        <v>2</v>
      </c>
    </row>
    <row r="41" spans="1:25" ht="12.75">
      <c r="A41" s="656"/>
      <c r="B41" s="657" t="s">
        <v>4</v>
      </c>
      <c r="C41" s="658">
        <f>SUM(I41:Y41)</f>
        <v>67</v>
      </c>
      <c r="D41" s="655">
        <v>0</v>
      </c>
      <c r="E41" s="655">
        <v>0</v>
      </c>
      <c r="F41" s="655">
        <v>0</v>
      </c>
      <c r="G41" s="655">
        <v>0</v>
      </c>
      <c r="H41" s="655">
        <v>0</v>
      </c>
      <c r="I41" s="644">
        <v>0</v>
      </c>
      <c r="J41" s="658">
        <v>0</v>
      </c>
      <c r="K41" s="658">
        <v>1</v>
      </c>
      <c r="L41" s="658">
        <v>1</v>
      </c>
      <c r="M41" s="658">
        <v>2</v>
      </c>
      <c r="N41" s="658">
        <v>3</v>
      </c>
      <c r="O41" s="658">
        <v>4</v>
      </c>
      <c r="P41" s="658">
        <v>13</v>
      </c>
      <c r="Q41" s="644">
        <v>9</v>
      </c>
      <c r="R41" s="658">
        <v>11</v>
      </c>
      <c r="S41" s="658">
        <v>6</v>
      </c>
      <c r="T41" s="658">
        <v>6</v>
      </c>
      <c r="U41" s="644">
        <v>3</v>
      </c>
      <c r="V41" s="658">
        <v>4</v>
      </c>
      <c r="W41" s="658">
        <v>3</v>
      </c>
      <c r="X41" s="658">
        <v>1</v>
      </c>
      <c r="Y41" s="658">
        <v>0</v>
      </c>
    </row>
    <row r="42" spans="1:25" ht="12.75">
      <c r="A42" s="659" t="s">
        <v>266</v>
      </c>
      <c r="B42" s="643"/>
      <c r="C42" s="658"/>
      <c r="D42" s="651"/>
      <c r="E42" s="651"/>
      <c r="F42" s="651"/>
      <c r="G42" s="651"/>
      <c r="H42" s="651"/>
      <c r="I42" s="644"/>
      <c r="J42" s="658"/>
      <c r="K42" s="658"/>
      <c r="L42" s="658"/>
      <c r="M42" s="658"/>
      <c r="N42" s="658"/>
      <c r="O42" s="658"/>
      <c r="P42" s="658"/>
      <c r="Q42" s="644"/>
      <c r="R42" s="658"/>
      <c r="S42" s="658"/>
      <c r="T42" s="658"/>
      <c r="U42" s="644"/>
      <c r="V42" s="658"/>
      <c r="W42" s="658"/>
      <c r="X42" s="658"/>
      <c r="Y42" s="658"/>
    </row>
    <row r="43" spans="1:25" ht="12.75">
      <c r="A43" s="661"/>
      <c r="B43" s="654" t="s">
        <v>0</v>
      </c>
      <c r="C43" s="644">
        <f aca="true" t="shared" si="8" ref="C43:Y43">C44+C45</f>
        <v>215</v>
      </c>
      <c r="D43" s="655">
        <v>0</v>
      </c>
      <c r="E43" s="655">
        <v>0</v>
      </c>
      <c r="F43" s="655">
        <v>0</v>
      </c>
      <c r="G43" s="655">
        <v>0</v>
      </c>
      <c r="H43" s="655">
        <v>0</v>
      </c>
      <c r="I43" s="644">
        <f t="shared" si="8"/>
        <v>0</v>
      </c>
      <c r="J43" s="644">
        <f t="shared" si="8"/>
        <v>1</v>
      </c>
      <c r="K43" s="644">
        <f t="shared" si="8"/>
        <v>4</v>
      </c>
      <c r="L43" s="644">
        <f t="shared" si="8"/>
        <v>12</v>
      </c>
      <c r="M43" s="644">
        <f t="shared" si="8"/>
        <v>13</v>
      </c>
      <c r="N43" s="644">
        <f t="shared" si="8"/>
        <v>21</v>
      </c>
      <c r="O43" s="644">
        <f t="shared" si="8"/>
        <v>12</v>
      </c>
      <c r="P43" s="644">
        <f t="shared" si="8"/>
        <v>15</v>
      </c>
      <c r="Q43" s="644">
        <f t="shared" si="8"/>
        <v>21</v>
      </c>
      <c r="R43" s="644">
        <f t="shared" si="8"/>
        <v>29</v>
      </c>
      <c r="S43" s="644">
        <f t="shared" si="8"/>
        <v>19</v>
      </c>
      <c r="T43" s="644">
        <f t="shared" si="8"/>
        <v>20</v>
      </c>
      <c r="U43" s="644">
        <f t="shared" si="8"/>
        <v>21</v>
      </c>
      <c r="V43" s="644">
        <f t="shared" si="8"/>
        <v>14</v>
      </c>
      <c r="W43" s="644">
        <f t="shared" si="8"/>
        <v>10</v>
      </c>
      <c r="X43" s="644">
        <f t="shared" si="8"/>
        <v>3</v>
      </c>
      <c r="Y43" s="644">
        <f t="shared" si="8"/>
        <v>0</v>
      </c>
    </row>
    <row r="44" spans="1:25" ht="12.75">
      <c r="A44" s="656"/>
      <c r="B44" s="657" t="s">
        <v>3</v>
      </c>
      <c r="C44" s="658">
        <f>SUM(I44:Y44)</f>
        <v>153</v>
      </c>
      <c r="D44" s="655">
        <v>0</v>
      </c>
      <c r="E44" s="655">
        <v>0</v>
      </c>
      <c r="F44" s="655">
        <v>0</v>
      </c>
      <c r="G44" s="655">
        <v>0</v>
      </c>
      <c r="H44" s="655">
        <v>0</v>
      </c>
      <c r="I44" s="658">
        <v>0</v>
      </c>
      <c r="J44" s="658">
        <v>1</v>
      </c>
      <c r="K44" s="658">
        <v>4</v>
      </c>
      <c r="L44" s="658">
        <v>11</v>
      </c>
      <c r="M44" s="658">
        <v>9</v>
      </c>
      <c r="N44" s="658">
        <v>16</v>
      </c>
      <c r="O44" s="658">
        <v>11</v>
      </c>
      <c r="P44" s="658">
        <v>9</v>
      </c>
      <c r="Q44" s="658">
        <v>15</v>
      </c>
      <c r="R44" s="658">
        <v>18</v>
      </c>
      <c r="S44" s="658">
        <v>11</v>
      </c>
      <c r="T44" s="658">
        <v>11</v>
      </c>
      <c r="U44" s="658">
        <v>18</v>
      </c>
      <c r="V44" s="658">
        <v>8</v>
      </c>
      <c r="W44" s="658">
        <v>8</v>
      </c>
      <c r="X44" s="658">
        <v>3</v>
      </c>
      <c r="Y44" s="658">
        <v>0</v>
      </c>
    </row>
    <row r="45" spans="1:25" ht="12.75">
      <c r="A45" s="656"/>
      <c r="B45" s="657" t="s">
        <v>4</v>
      </c>
      <c r="C45" s="658">
        <f>SUM(I45:Y45)</f>
        <v>62</v>
      </c>
      <c r="D45" s="655">
        <v>0</v>
      </c>
      <c r="E45" s="655">
        <v>0</v>
      </c>
      <c r="F45" s="655">
        <v>0</v>
      </c>
      <c r="G45" s="655">
        <v>0</v>
      </c>
      <c r="H45" s="655">
        <v>0</v>
      </c>
      <c r="I45" s="644">
        <v>0</v>
      </c>
      <c r="J45" s="658">
        <v>0</v>
      </c>
      <c r="K45" s="658">
        <v>0</v>
      </c>
      <c r="L45" s="658">
        <v>1</v>
      </c>
      <c r="M45" s="658">
        <v>4</v>
      </c>
      <c r="N45" s="658">
        <v>5</v>
      </c>
      <c r="O45" s="658">
        <v>1</v>
      </c>
      <c r="P45" s="658">
        <v>6</v>
      </c>
      <c r="Q45" s="644">
        <v>6</v>
      </c>
      <c r="R45" s="658">
        <v>11</v>
      </c>
      <c r="S45" s="658">
        <v>8</v>
      </c>
      <c r="T45" s="658">
        <v>9</v>
      </c>
      <c r="U45" s="644">
        <v>3</v>
      </c>
      <c r="V45" s="658">
        <v>6</v>
      </c>
      <c r="W45" s="658">
        <v>2</v>
      </c>
      <c r="X45" s="658">
        <v>0</v>
      </c>
      <c r="Y45" s="658">
        <v>0</v>
      </c>
    </row>
    <row r="46" spans="1:25" ht="12.75">
      <c r="A46" s="659" t="s">
        <v>267</v>
      </c>
      <c r="B46" s="643"/>
      <c r="C46" s="658"/>
      <c r="D46" s="651"/>
      <c r="E46" s="651"/>
      <c r="F46" s="651"/>
      <c r="G46" s="651"/>
      <c r="H46" s="651"/>
      <c r="I46" s="644"/>
      <c r="J46" s="658"/>
      <c r="K46" s="658"/>
      <c r="L46" s="658"/>
      <c r="M46" s="658"/>
      <c r="N46" s="658"/>
      <c r="O46" s="658"/>
      <c r="P46" s="658"/>
      <c r="Q46" s="644"/>
      <c r="R46" s="658"/>
      <c r="S46" s="658"/>
      <c r="T46" s="658"/>
      <c r="U46" s="644"/>
      <c r="V46" s="658"/>
      <c r="W46" s="658"/>
      <c r="X46" s="658"/>
      <c r="Y46" s="658"/>
    </row>
    <row r="47" spans="1:25" ht="12.75">
      <c r="A47" s="661"/>
      <c r="B47" s="654" t="s">
        <v>0</v>
      </c>
      <c r="C47" s="644">
        <f aca="true" t="shared" si="9" ref="C47:Y47">C48+C49</f>
        <v>220</v>
      </c>
      <c r="D47" s="655">
        <v>0</v>
      </c>
      <c r="E47" s="655">
        <v>0</v>
      </c>
      <c r="F47" s="655">
        <v>0</v>
      </c>
      <c r="G47" s="655">
        <v>0</v>
      </c>
      <c r="H47" s="655">
        <v>0</v>
      </c>
      <c r="I47" s="644">
        <f t="shared" si="9"/>
        <v>0</v>
      </c>
      <c r="J47" s="644">
        <f t="shared" si="9"/>
        <v>2</v>
      </c>
      <c r="K47" s="644">
        <f t="shared" si="9"/>
        <v>7</v>
      </c>
      <c r="L47" s="644">
        <f t="shared" si="9"/>
        <v>9</v>
      </c>
      <c r="M47" s="644">
        <f t="shared" si="9"/>
        <v>11</v>
      </c>
      <c r="N47" s="644">
        <f t="shared" si="9"/>
        <v>10</v>
      </c>
      <c r="O47" s="644">
        <f t="shared" si="9"/>
        <v>17</v>
      </c>
      <c r="P47" s="644">
        <f t="shared" si="9"/>
        <v>23</v>
      </c>
      <c r="Q47" s="644">
        <f t="shared" si="9"/>
        <v>29</v>
      </c>
      <c r="R47" s="644">
        <f t="shared" si="9"/>
        <v>34</v>
      </c>
      <c r="S47" s="644">
        <f t="shared" si="9"/>
        <v>14</v>
      </c>
      <c r="T47" s="644">
        <f t="shared" si="9"/>
        <v>17</v>
      </c>
      <c r="U47" s="644">
        <f t="shared" si="9"/>
        <v>17</v>
      </c>
      <c r="V47" s="644">
        <f t="shared" si="9"/>
        <v>11</v>
      </c>
      <c r="W47" s="644">
        <f t="shared" si="9"/>
        <v>8</v>
      </c>
      <c r="X47" s="644">
        <f t="shared" si="9"/>
        <v>4</v>
      </c>
      <c r="Y47" s="644">
        <f t="shared" si="9"/>
        <v>7</v>
      </c>
    </row>
    <row r="48" spans="1:25" ht="12.75">
      <c r="A48" s="656"/>
      <c r="B48" s="657" t="s">
        <v>3</v>
      </c>
      <c r="C48" s="658">
        <f>SUM(I48:Y48)</f>
        <v>164</v>
      </c>
      <c r="D48" s="655">
        <v>0</v>
      </c>
      <c r="E48" s="655">
        <v>0</v>
      </c>
      <c r="F48" s="655">
        <v>0</v>
      </c>
      <c r="G48" s="655">
        <v>0</v>
      </c>
      <c r="H48" s="655">
        <v>0</v>
      </c>
      <c r="I48" s="658">
        <v>0</v>
      </c>
      <c r="J48" s="658">
        <v>2</v>
      </c>
      <c r="K48" s="658">
        <v>6</v>
      </c>
      <c r="L48" s="658">
        <v>7</v>
      </c>
      <c r="M48" s="658">
        <v>8</v>
      </c>
      <c r="N48" s="658">
        <v>9</v>
      </c>
      <c r="O48" s="658">
        <v>12</v>
      </c>
      <c r="P48" s="658">
        <v>16</v>
      </c>
      <c r="Q48" s="658">
        <v>23</v>
      </c>
      <c r="R48" s="658">
        <v>26</v>
      </c>
      <c r="S48" s="658">
        <v>9</v>
      </c>
      <c r="T48" s="658">
        <v>12</v>
      </c>
      <c r="U48" s="658">
        <v>13</v>
      </c>
      <c r="V48" s="658">
        <v>6</v>
      </c>
      <c r="W48" s="658">
        <v>7</v>
      </c>
      <c r="X48" s="658">
        <v>2</v>
      </c>
      <c r="Y48" s="658">
        <v>6</v>
      </c>
    </row>
    <row r="49" spans="1:25" ht="12.75">
      <c r="A49" s="656"/>
      <c r="B49" s="657" t="s">
        <v>4</v>
      </c>
      <c r="C49" s="658">
        <f>SUM(I49:Y49)</f>
        <v>56</v>
      </c>
      <c r="D49" s="655">
        <v>0</v>
      </c>
      <c r="E49" s="655">
        <v>0</v>
      </c>
      <c r="F49" s="655">
        <v>0</v>
      </c>
      <c r="G49" s="655">
        <v>0</v>
      </c>
      <c r="H49" s="655">
        <v>0</v>
      </c>
      <c r="I49" s="644">
        <v>0</v>
      </c>
      <c r="J49" s="658">
        <v>0</v>
      </c>
      <c r="K49" s="658">
        <v>1</v>
      </c>
      <c r="L49" s="658">
        <v>2</v>
      </c>
      <c r="M49" s="658">
        <v>3</v>
      </c>
      <c r="N49" s="658">
        <v>1</v>
      </c>
      <c r="O49" s="658">
        <v>5</v>
      </c>
      <c r="P49" s="658">
        <v>7</v>
      </c>
      <c r="Q49" s="644">
        <v>6</v>
      </c>
      <c r="R49" s="658">
        <v>8</v>
      </c>
      <c r="S49" s="658">
        <v>5</v>
      </c>
      <c r="T49" s="658">
        <v>5</v>
      </c>
      <c r="U49" s="644">
        <v>4</v>
      </c>
      <c r="V49" s="658">
        <v>5</v>
      </c>
      <c r="W49" s="658">
        <v>1</v>
      </c>
      <c r="X49" s="658">
        <v>2</v>
      </c>
      <c r="Y49" s="658">
        <v>1</v>
      </c>
    </row>
    <row r="50" spans="1:25" ht="12.75">
      <c r="A50" s="659" t="s">
        <v>268</v>
      </c>
      <c r="B50" s="643"/>
      <c r="C50" s="658"/>
      <c r="D50" s="651"/>
      <c r="E50" s="651"/>
      <c r="F50" s="651"/>
      <c r="G50" s="651"/>
      <c r="H50" s="651"/>
      <c r="I50" s="644"/>
      <c r="J50" s="658"/>
      <c r="K50" s="658"/>
      <c r="L50" s="658"/>
      <c r="M50" s="658"/>
      <c r="N50" s="658"/>
      <c r="O50" s="658"/>
      <c r="P50" s="658"/>
      <c r="Q50" s="644"/>
      <c r="R50" s="658"/>
      <c r="S50" s="658"/>
      <c r="T50" s="658"/>
      <c r="U50" s="644"/>
      <c r="V50" s="658"/>
      <c r="W50" s="658"/>
      <c r="X50" s="658"/>
      <c r="Y50" s="658"/>
    </row>
    <row r="51" spans="1:25" ht="12.75">
      <c r="A51" s="661"/>
      <c r="B51" s="654" t="s">
        <v>0</v>
      </c>
      <c r="C51" s="644">
        <f aca="true" t="shared" si="10" ref="C51:Y51">C52+C53</f>
        <v>204</v>
      </c>
      <c r="D51" s="655">
        <v>0</v>
      </c>
      <c r="E51" s="655">
        <v>0</v>
      </c>
      <c r="F51" s="655">
        <v>0</v>
      </c>
      <c r="G51" s="655">
        <v>0</v>
      </c>
      <c r="H51" s="655">
        <v>0</v>
      </c>
      <c r="I51" s="644">
        <f t="shared" si="10"/>
        <v>0</v>
      </c>
      <c r="J51" s="644">
        <f t="shared" si="10"/>
        <v>0</v>
      </c>
      <c r="K51" s="644">
        <f t="shared" si="10"/>
        <v>6</v>
      </c>
      <c r="L51" s="644">
        <f t="shared" si="10"/>
        <v>11</v>
      </c>
      <c r="M51" s="644">
        <f t="shared" si="10"/>
        <v>13</v>
      </c>
      <c r="N51" s="644">
        <f t="shared" si="10"/>
        <v>15</v>
      </c>
      <c r="O51" s="644">
        <f t="shared" si="10"/>
        <v>18</v>
      </c>
      <c r="P51" s="644">
        <f t="shared" si="10"/>
        <v>23</v>
      </c>
      <c r="Q51" s="644">
        <f t="shared" si="10"/>
        <v>23</v>
      </c>
      <c r="R51" s="644">
        <f t="shared" si="10"/>
        <v>19</v>
      </c>
      <c r="S51" s="644">
        <f t="shared" si="10"/>
        <v>20</v>
      </c>
      <c r="T51" s="644">
        <f t="shared" si="10"/>
        <v>11</v>
      </c>
      <c r="U51" s="644">
        <f t="shared" si="10"/>
        <v>9</v>
      </c>
      <c r="V51" s="644">
        <f t="shared" si="10"/>
        <v>14</v>
      </c>
      <c r="W51" s="644">
        <f t="shared" si="10"/>
        <v>11</v>
      </c>
      <c r="X51" s="644">
        <f t="shared" si="10"/>
        <v>9</v>
      </c>
      <c r="Y51" s="644">
        <f t="shared" si="10"/>
        <v>2</v>
      </c>
    </row>
    <row r="52" spans="1:25" ht="12.75">
      <c r="A52" s="656"/>
      <c r="B52" s="657" t="s">
        <v>3</v>
      </c>
      <c r="C52" s="658">
        <f>SUM(I52:Y52)</f>
        <v>157</v>
      </c>
      <c r="D52" s="655">
        <v>0</v>
      </c>
      <c r="E52" s="655">
        <v>0</v>
      </c>
      <c r="F52" s="655">
        <v>0</v>
      </c>
      <c r="G52" s="655">
        <v>0</v>
      </c>
      <c r="H52" s="655">
        <v>0</v>
      </c>
      <c r="I52" s="658">
        <v>0</v>
      </c>
      <c r="J52" s="658">
        <v>0</v>
      </c>
      <c r="K52" s="658">
        <v>5</v>
      </c>
      <c r="L52" s="658">
        <v>9</v>
      </c>
      <c r="M52" s="658">
        <v>10</v>
      </c>
      <c r="N52" s="658">
        <v>13</v>
      </c>
      <c r="O52" s="658">
        <v>16</v>
      </c>
      <c r="P52" s="658">
        <v>17</v>
      </c>
      <c r="Q52" s="658">
        <v>18</v>
      </c>
      <c r="R52" s="658">
        <v>15</v>
      </c>
      <c r="S52" s="658">
        <v>14</v>
      </c>
      <c r="T52" s="658">
        <v>5</v>
      </c>
      <c r="U52" s="658">
        <v>5</v>
      </c>
      <c r="V52" s="658">
        <v>11</v>
      </c>
      <c r="W52" s="658">
        <v>9</v>
      </c>
      <c r="X52" s="658">
        <v>8</v>
      </c>
      <c r="Y52" s="658">
        <v>2</v>
      </c>
    </row>
    <row r="53" spans="1:25" ht="12.75">
      <c r="A53" s="656"/>
      <c r="B53" s="657" t="s">
        <v>4</v>
      </c>
      <c r="C53" s="658">
        <f>SUM(I53:Y53)</f>
        <v>47</v>
      </c>
      <c r="D53" s="655">
        <v>0</v>
      </c>
      <c r="E53" s="655">
        <v>0</v>
      </c>
      <c r="F53" s="655">
        <v>0</v>
      </c>
      <c r="G53" s="655">
        <v>0</v>
      </c>
      <c r="H53" s="655">
        <v>0</v>
      </c>
      <c r="I53" s="644">
        <v>0</v>
      </c>
      <c r="J53" s="658">
        <v>0</v>
      </c>
      <c r="K53" s="658">
        <v>1</v>
      </c>
      <c r="L53" s="658">
        <v>2</v>
      </c>
      <c r="M53" s="658">
        <v>3</v>
      </c>
      <c r="N53" s="658">
        <v>2</v>
      </c>
      <c r="O53" s="658">
        <v>2</v>
      </c>
      <c r="P53" s="658">
        <v>6</v>
      </c>
      <c r="Q53" s="644">
        <v>5</v>
      </c>
      <c r="R53" s="658">
        <v>4</v>
      </c>
      <c r="S53" s="658">
        <v>6</v>
      </c>
      <c r="T53" s="658">
        <v>6</v>
      </c>
      <c r="U53" s="644">
        <v>4</v>
      </c>
      <c r="V53" s="658">
        <v>3</v>
      </c>
      <c r="W53" s="658">
        <v>2</v>
      </c>
      <c r="X53" s="658">
        <v>1</v>
      </c>
      <c r="Y53" s="658">
        <v>0</v>
      </c>
    </row>
    <row r="54" spans="1:25" ht="12.75">
      <c r="A54" s="659" t="s">
        <v>269</v>
      </c>
      <c r="B54" s="643"/>
      <c r="C54" s="658"/>
      <c r="D54" s="651"/>
      <c r="E54" s="651"/>
      <c r="F54" s="651"/>
      <c r="G54" s="651"/>
      <c r="H54" s="651"/>
      <c r="I54" s="644"/>
      <c r="J54" s="658"/>
      <c r="K54" s="658"/>
      <c r="L54" s="658"/>
      <c r="M54" s="658"/>
      <c r="N54" s="658"/>
      <c r="O54" s="658"/>
      <c r="P54" s="658"/>
      <c r="Q54" s="644"/>
      <c r="R54" s="658"/>
      <c r="S54" s="658"/>
      <c r="T54" s="658"/>
      <c r="U54" s="644"/>
      <c r="V54" s="658"/>
      <c r="W54" s="658"/>
      <c r="X54" s="658"/>
      <c r="Y54" s="658"/>
    </row>
    <row r="55" spans="1:25" ht="12.75">
      <c r="A55" s="661"/>
      <c r="B55" s="654" t="s">
        <v>0</v>
      </c>
      <c r="C55" s="644">
        <f aca="true" t="shared" si="11" ref="C55:Y55">C56+C57</f>
        <v>230</v>
      </c>
      <c r="D55" s="655">
        <v>0</v>
      </c>
      <c r="E55" s="655">
        <v>0</v>
      </c>
      <c r="F55" s="655">
        <v>0</v>
      </c>
      <c r="G55" s="655">
        <v>0</v>
      </c>
      <c r="H55" s="655">
        <v>0</v>
      </c>
      <c r="I55" s="644">
        <f t="shared" si="11"/>
        <v>0</v>
      </c>
      <c r="J55" s="644">
        <f t="shared" si="11"/>
        <v>0</v>
      </c>
      <c r="K55" s="644">
        <f t="shared" si="11"/>
        <v>6</v>
      </c>
      <c r="L55" s="644">
        <f t="shared" si="11"/>
        <v>8</v>
      </c>
      <c r="M55" s="644">
        <f t="shared" si="11"/>
        <v>16</v>
      </c>
      <c r="N55" s="644">
        <f t="shared" si="11"/>
        <v>12</v>
      </c>
      <c r="O55" s="644">
        <f t="shared" si="11"/>
        <v>19</v>
      </c>
      <c r="P55" s="644">
        <f t="shared" si="11"/>
        <v>32</v>
      </c>
      <c r="Q55" s="644">
        <f t="shared" si="11"/>
        <v>33</v>
      </c>
      <c r="R55" s="644">
        <f t="shared" si="11"/>
        <v>19</v>
      </c>
      <c r="S55" s="644">
        <f t="shared" si="11"/>
        <v>27</v>
      </c>
      <c r="T55" s="644">
        <f t="shared" si="11"/>
        <v>17</v>
      </c>
      <c r="U55" s="644">
        <f t="shared" si="11"/>
        <v>12</v>
      </c>
      <c r="V55" s="644">
        <f t="shared" si="11"/>
        <v>16</v>
      </c>
      <c r="W55" s="644">
        <f t="shared" si="11"/>
        <v>8</v>
      </c>
      <c r="X55" s="644">
        <f t="shared" si="11"/>
        <v>4</v>
      </c>
      <c r="Y55" s="644">
        <f t="shared" si="11"/>
        <v>1</v>
      </c>
    </row>
    <row r="56" spans="1:25" ht="12.75">
      <c r="A56" s="656"/>
      <c r="B56" s="657" t="s">
        <v>3</v>
      </c>
      <c r="C56" s="658">
        <f>SUM(I56:Y56)</f>
        <v>165</v>
      </c>
      <c r="D56" s="655">
        <v>0</v>
      </c>
      <c r="E56" s="655">
        <v>0</v>
      </c>
      <c r="F56" s="655">
        <v>0</v>
      </c>
      <c r="G56" s="655">
        <v>0</v>
      </c>
      <c r="H56" s="655">
        <v>0</v>
      </c>
      <c r="I56" s="658">
        <v>0</v>
      </c>
      <c r="J56" s="658">
        <v>0</v>
      </c>
      <c r="K56" s="658">
        <v>3</v>
      </c>
      <c r="L56" s="658">
        <v>7</v>
      </c>
      <c r="M56" s="658">
        <v>15</v>
      </c>
      <c r="N56" s="658">
        <v>9</v>
      </c>
      <c r="O56" s="658">
        <v>14</v>
      </c>
      <c r="P56" s="658">
        <v>23</v>
      </c>
      <c r="Q56" s="658">
        <v>26</v>
      </c>
      <c r="R56" s="658">
        <v>13</v>
      </c>
      <c r="S56" s="658">
        <v>18</v>
      </c>
      <c r="T56" s="658">
        <v>9</v>
      </c>
      <c r="U56" s="658">
        <v>6</v>
      </c>
      <c r="V56" s="658">
        <v>11</v>
      </c>
      <c r="W56" s="658">
        <v>7</v>
      </c>
      <c r="X56" s="658">
        <v>3</v>
      </c>
      <c r="Y56" s="658">
        <v>1</v>
      </c>
    </row>
    <row r="57" spans="1:25" ht="12.75">
      <c r="A57" s="656"/>
      <c r="B57" s="657" t="s">
        <v>4</v>
      </c>
      <c r="C57" s="658">
        <f>SUM(I57:Y57)</f>
        <v>65</v>
      </c>
      <c r="D57" s="655">
        <v>0</v>
      </c>
      <c r="E57" s="655">
        <v>0</v>
      </c>
      <c r="F57" s="655">
        <v>0</v>
      </c>
      <c r="G57" s="655">
        <v>0</v>
      </c>
      <c r="H57" s="655">
        <v>0</v>
      </c>
      <c r="I57" s="644">
        <v>0</v>
      </c>
      <c r="J57" s="658">
        <v>0</v>
      </c>
      <c r="K57" s="658">
        <v>3</v>
      </c>
      <c r="L57" s="658">
        <v>1</v>
      </c>
      <c r="M57" s="658">
        <v>1</v>
      </c>
      <c r="N57" s="658">
        <v>3</v>
      </c>
      <c r="O57" s="658">
        <v>5</v>
      </c>
      <c r="P57" s="658">
        <v>9</v>
      </c>
      <c r="Q57" s="644">
        <v>7</v>
      </c>
      <c r="R57" s="658">
        <v>6</v>
      </c>
      <c r="S57" s="658">
        <v>9</v>
      </c>
      <c r="T57" s="658">
        <v>8</v>
      </c>
      <c r="U57" s="644">
        <v>6</v>
      </c>
      <c r="V57" s="658">
        <v>5</v>
      </c>
      <c r="W57" s="658">
        <v>1</v>
      </c>
      <c r="X57" s="658">
        <v>1</v>
      </c>
      <c r="Y57" s="658">
        <v>0</v>
      </c>
    </row>
    <row r="58" spans="1:25" ht="12.75">
      <c r="A58" s="659" t="s">
        <v>270</v>
      </c>
      <c r="B58" s="660"/>
      <c r="C58" s="658"/>
      <c r="D58" s="651"/>
      <c r="E58" s="651"/>
      <c r="F58" s="651"/>
      <c r="G58" s="651"/>
      <c r="H58" s="651"/>
      <c r="I58" s="644"/>
      <c r="J58" s="658"/>
      <c r="K58" s="658"/>
      <c r="L58" s="658"/>
      <c r="M58" s="658"/>
      <c r="N58" s="658"/>
      <c r="O58" s="658"/>
      <c r="P58" s="658"/>
      <c r="Q58" s="644"/>
      <c r="R58" s="658"/>
      <c r="S58" s="658"/>
      <c r="T58" s="658"/>
      <c r="U58" s="644"/>
      <c r="V58" s="658"/>
      <c r="W58" s="658"/>
      <c r="X58" s="658"/>
      <c r="Y58" s="658"/>
    </row>
    <row r="59" spans="1:25" ht="12.75">
      <c r="A59" s="661"/>
      <c r="B59" s="654" t="s">
        <v>0</v>
      </c>
      <c r="C59" s="644">
        <f aca="true" t="shared" si="12" ref="C59:Y59">C60+C61</f>
        <v>204</v>
      </c>
      <c r="D59" s="655">
        <v>0</v>
      </c>
      <c r="E59" s="655">
        <v>0</v>
      </c>
      <c r="F59" s="655">
        <v>0</v>
      </c>
      <c r="G59" s="655">
        <v>0</v>
      </c>
      <c r="H59" s="655">
        <v>0</v>
      </c>
      <c r="I59" s="644">
        <f t="shared" si="12"/>
        <v>0</v>
      </c>
      <c r="J59" s="644">
        <f t="shared" si="12"/>
        <v>1</v>
      </c>
      <c r="K59" s="644">
        <f t="shared" si="12"/>
        <v>4</v>
      </c>
      <c r="L59" s="644">
        <f t="shared" si="12"/>
        <v>13</v>
      </c>
      <c r="M59" s="644">
        <f t="shared" si="12"/>
        <v>18</v>
      </c>
      <c r="N59" s="644">
        <f t="shared" si="12"/>
        <v>12</v>
      </c>
      <c r="O59" s="644">
        <f t="shared" si="12"/>
        <v>22</v>
      </c>
      <c r="P59" s="644">
        <f t="shared" si="12"/>
        <v>16</v>
      </c>
      <c r="Q59" s="644">
        <f t="shared" si="12"/>
        <v>22</v>
      </c>
      <c r="R59" s="644">
        <f t="shared" si="12"/>
        <v>19</v>
      </c>
      <c r="S59" s="644">
        <f t="shared" si="12"/>
        <v>27</v>
      </c>
      <c r="T59" s="644">
        <f t="shared" si="12"/>
        <v>7</v>
      </c>
      <c r="U59" s="644">
        <f t="shared" si="12"/>
        <v>18</v>
      </c>
      <c r="V59" s="644">
        <f t="shared" si="12"/>
        <v>14</v>
      </c>
      <c r="W59" s="644">
        <f t="shared" si="12"/>
        <v>7</v>
      </c>
      <c r="X59" s="644">
        <f t="shared" si="12"/>
        <v>3</v>
      </c>
      <c r="Y59" s="644">
        <f t="shared" si="12"/>
        <v>1</v>
      </c>
    </row>
    <row r="60" spans="1:25" ht="12.75">
      <c r="A60" s="656"/>
      <c r="B60" s="657" t="s">
        <v>3</v>
      </c>
      <c r="C60" s="658">
        <f>SUM(I60:Y60)</f>
        <v>155</v>
      </c>
      <c r="D60" s="655">
        <v>0</v>
      </c>
      <c r="E60" s="655">
        <v>0</v>
      </c>
      <c r="F60" s="655">
        <v>0</v>
      </c>
      <c r="G60" s="655">
        <v>0</v>
      </c>
      <c r="H60" s="655">
        <v>0</v>
      </c>
      <c r="I60" s="658">
        <v>0</v>
      </c>
      <c r="J60" s="658">
        <v>1</v>
      </c>
      <c r="K60" s="658">
        <v>4</v>
      </c>
      <c r="L60" s="658">
        <v>11</v>
      </c>
      <c r="M60" s="658">
        <v>16</v>
      </c>
      <c r="N60" s="658">
        <v>8</v>
      </c>
      <c r="O60" s="658">
        <v>19</v>
      </c>
      <c r="P60" s="658">
        <v>13</v>
      </c>
      <c r="Q60" s="658">
        <v>13</v>
      </c>
      <c r="R60" s="658">
        <v>14</v>
      </c>
      <c r="S60" s="658">
        <v>20</v>
      </c>
      <c r="T60" s="658">
        <v>6</v>
      </c>
      <c r="U60" s="658">
        <v>13</v>
      </c>
      <c r="V60" s="658">
        <v>8</v>
      </c>
      <c r="W60" s="658">
        <v>6</v>
      </c>
      <c r="X60" s="658">
        <v>3</v>
      </c>
      <c r="Y60" s="658">
        <v>0</v>
      </c>
    </row>
    <row r="61" spans="1:25" ht="12.75">
      <c r="A61" s="656"/>
      <c r="B61" s="657" t="s">
        <v>4</v>
      </c>
      <c r="C61" s="658">
        <f>SUM(I61:Y61)</f>
        <v>49</v>
      </c>
      <c r="D61" s="655">
        <v>0</v>
      </c>
      <c r="E61" s="655">
        <v>0</v>
      </c>
      <c r="F61" s="655">
        <v>0</v>
      </c>
      <c r="G61" s="655">
        <v>0</v>
      </c>
      <c r="H61" s="655">
        <v>0</v>
      </c>
      <c r="I61" s="644">
        <v>0</v>
      </c>
      <c r="J61" s="658">
        <v>0</v>
      </c>
      <c r="K61" s="658">
        <v>0</v>
      </c>
      <c r="L61" s="658">
        <v>2</v>
      </c>
      <c r="M61" s="658">
        <v>2</v>
      </c>
      <c r="N61" s="658">
        <v>4</v>
      </c>
      <c r="O61" s="658">
        <v>3</v>
      </c>
      <c r="P61" s="658">
        <v>3</v>
      </c>
      <c r="Q61" s="644">
        <v>9</v>
      </c>
      <c r="R61" s="658">
        <v>5</v>
      </c>
      <c r="S61" s="658">
        <v>7</v>
      </c>
      <c r="T61" s="658">
        <v>1</v>
      </c>
      <c r="U61" s="644">
        <v>5</v>
      </c>
      <c r="V61" s="658">
        <v>6</v>
      </c>
      <c r="W61" s="658">
        <v>1</v>
      </c>
      <c r="X61" s="658">
        <v>0</v>
      </c>
      <c r="Y61" s="658">
        <v>1</v>
      </c>
    </row>
    <row r="62" spans="1:25" ht="12.75">
      <c r="A62" s="659" t="s">
        <v>271</v>
      </c>
      <c r="B62" s="660"/>
      <c r="C62" s="658"/>
      <c r="D62" s="651"/>
      <c r="E62" s="651"/>
      <c r="F62" s="651"/>
      <c r="G62" s="651"/>
      <c r="H62" s="651"/>
      <c r="I62" s="644"/>
      <c r="J62" s="658"/>
      <c r="K62" s="658"/>
      <c r="L62" s="658"/>
      <c r="M62" s="658"/>
      <c r="N62" s="658"/>
      <c r="O62" s="658"/>
      <c r="P62" s="658"/>
      <c r="Q62" s="644"/>
      <c r="R62" s="658"/>
      <c r="S62" s="658"/>
      <c r="T62" s="658"/>
      <c r="U62" s="644"/>
      <c r="V62" s="658"/>
      <c r="W62" s="658"/>
      <c r="X62" s="658"/>
      <c r="Y62" s="658"/>
    </row>
    <row r="63" spans="1:25" ht="12.75">
      <c r="A63" s="661"/>
      <c r="B63" s="654" t="s">
        <v>0</v>
      </c>
      <c r="C63" s="644">
        <f aca="true" t="shared" si="13" ref="C63:Y63">C64+C65</f>
        <v>208</v>
      </c>
      <c r="D63" s="655">
        <v>0</v>
      </c>
      <c r="E63" s="655">
        <v>0</v>
      </c>
      <c r="F63" s="655">
        <v>0</v>
      </c>
      <c r="G63" s="655">
        <v>0</v>
      </c>
      <c r="H63" s="655">
        <v>0</v>
      </c>
      <c r="I63" s="644">
        <f t="shared" si="13"/>
        <v>0</v>
      </c>
      <c r="J63" s="644">
        <f t="shared" si="13"/>
        <v>0</v>
      </c>
      <c r="K63" s="644">
        <f t="shared" si="13"/>
        <v>5</v>
      </c>
      <c r="L63" s="644">
        <f t="shared" si="13"/>
        <v>8</v>
      </c>
      <c r="M63" s="644">
        <f t="shared" si="13"/>
        <v>14</v>
      </c>
      <c r="N63" s="644">
        <f t="shared" si="13"/>
        <v>19</v>
      </c>
      <c r="O63" s="644">
        <f t="shared" si="13"/>
        <v>20</v>
      </c>
      <c r="P63" s="644">
        <f t="shared" si="13"/>
        <v>28</v>
      </c>
      <c r="Q63" s="644">
        <f t="shared" si="13"/>
        <v>20</v>
      </c>
      <c r="R63" s="644">
        <f t="shared" si="13"/>
        <v>18</v>
      </c>
      <c r="S63" s="644">
        <f t="shared" si="13"/>
        <v>17</v>
      </c>
      <c r="T63" s="644">
        <f t="shared" si="13"/>
        <v>23</v>
      </c>
      <c r="U63" s="644">
        <f t="shared" si="13"/>
        <v>9</v>
      </c>
      <c r="V63" s="644">
        <f t="shared" si="13"/>
        <v>12</v>
      </c>
      <c r="W63" s="644">
        <f t="shared" si="13"/>
        <v>9</v>
      </c>
      <c r="X63" s="644">
        <f t="shared" si="13"/>
        <v>3</v>
      </c>
      <c r="Y63" s="644">
        <f t="shared" si="13"/>
        <v>3</v>
      </c>
    </row>
    <row r="64" spans="1:25" ht="12.75">
      <c r="A64" s="656"/>
      <c r="B64" s="657" t="s">
        <v>3</v>
      </c>
      <c r="C64" s="658">
        <f>SUM(I64:Y64)</f>
        <v>142</v>
      </c>
      <c r="D64" s="655">
        <v>0</v>
      </c>
      <c r="E64" s="655">
        <v>0</v>
      </c>
      <c r="F64" s="655">
        <v>0</v>
      </c>
      <c r="G64" s="655">
        <v>0</v>
      </c>
      <c r="H64" s="655">
        <v>0</v>
      </c>
      <c r="I64" s="658">
        <v>0</v>
      </c>
      <c r="J64" s="658">
        <v>0</v>
      </c>
      <c r="K64" s="658">
        <v>4</v>
      </c>
      <c r="L64" s="658">
        <v>4</v>
      </c>
      <c r="M64" s="658">
        <v>10</v>
      </c>
      <c r="N64" s="658">
        <v>17</v>
      </c>
      <c r="O64" s="658">
        <v>12</v>
      </c>
      <c r="P64" s="658">
        <v>18</v>
      </c>
      <c r="Q64" s="658">
        <v>11</v>
      </c>
      <c r="R64" s="658">
        <v>13</v>
      </c>
      <c r="S64" s="658">
        <v>9</v>
      </c>
      <c r="T64" s="658">
        <v>18</v>
      </c>
      <c r="U64" s="658">
        <v>6</v>
      </c>
      <c r="V64" s="658">
        <v>8</v>
      </c>
      <c r="W64" s="658">
        <v>8</v>
      </c>
      <c r="X64" s="658">
        <v>2</v>
      </c>
      <c r="Y64" s="658">
        <v>2</v>
      </c>
    </row>
    <row r="65" spans="1:25" ht="12.75">
      <c r="A65" s="656"/>
      <c r="B65" s="657" t="s">
        <v>4</v>
      </c>
      <c r="C65" s="658">
        <f>SUM(I65:Y65)</f>
        <v>66</v>
      </c>
      <c r="D65" s="655">
        <v>0</v>
      </c>
      <c r="E65" s="655">
        <v>0</v>
      </c>
      <c r="F65" s="655">
        <v>0</v>
      </c>
      <c r="G65" s="655">
        <v>0</v>
      </c>
      <c r="H65" s="655">
        <v>0</v>
      </c>
      <c r="I65" s="644">
        <v>0</v>
      </c>
      <c r="J65" s="658">
        <v>0</v>
      </c>
      <c r="K65" s="658">
        <v>1</v>
      </c>
      <c r="L65" s="658">
        <v>4</v>
      </c>
      <c r="M65" s="658">
        <v>4</v>
      </c>
      <c r="N65" s="658">
        <v>2</v>
      </c>
      <c r="O65" s="658">
        <v>8</v>
      </c>
      <c r="P65" s="658">
        <v>10</v>
      </c>
      <c r="Q65" s="644">
        <v>9</v>
      </c>
      <c r="R65" s="658">
        <v>5</v>
      </c>
      <c r="S65" s="658">
        <v>8</v>
      </c>
      <c r="T65" s="658">
        <v>5</v>
      </c>
      <c r="U65" s="644">
        <v>3</v>
      </c>
      <c r="V65" s="658">
        <v>4</v>
      </c>
      <c r="W65" s="658">
        <v>1</v>
      </c>
      <c r="X65" s="658">
        <v>1</v>
      </c>
      <c r="Y65" s="658">
        <v>1</v>
      </c>
    </row>
    <row r="66" spans="1:25" ht="12.75">
      <c r="A66" s="659" t="s">
        <v>272</v>
      </c>
      <c r="B66" s="643"/>
      <c r="C66" s="658"/>
      <c r="D66" s="651"/>
      <c r="E66" s="651"/>
      <c r="F66" s="651"/>
      <c r="G66" s="651"/>
      <c r="H66" s="651"/>
      <c r="I66" s="644"/>
      <c r="J66" s="658"/>
      <c r="K66" s="658"/>
      <c r="L66" s="658"/>
      <c r="M66" s="658"/>
      <c r="N66" s="658"/>
      <c r="O66" s="658"/>
      <c r="P66" s="658"/>
      <c r="Q66" s="644"/>
      <c r="R66" s="658"/>
      <c r="S66" s="658"/>
      <c r="T66" s="658"/>
      <c r="U66" s="644"/>
      <c r="V66" s="658"/>
      <c r="W66" s="658"/>
      <c r="X66" s="658"/>
      <c r="Y66" s="658"/>
    </row>
    <row r="67" spans="1:25" ht="12.75">
      <c r="A67" s="661"/>
      <c r="B67" s="654" t="s">
        <v>0</v>
      </c>
      <c r="C67" s="644">
        <f aca="true" t="shared" si="14" ref="C67:Y67">C68+C69</f>
        <v>244</v>
      </c>
      <c r="D67" s="655">
        <v>0</v>
      </c>
      <c r="E67" s="655">
        <v>0</v>
      </c>
      <c r="F67" s="655">
        <v>0</v>
      </c>
      <c r="G67" s="655">
        <v>0</v>
      </c>
      <c r="H67" s="655">
        <v>0</v>
      </c>
      <c r="I67" s="644">
        <f t="shared" si="14"/>
        <v>0</v>
      </c>
      <c r="J67" s="644">
        <f t="shared" si="14"/>
        <v>0</v>
      </c>
      <c r="K67" s="644">
        <f t="shared" si="14"/>
        <v>5</v>
      </c>
      <c r="L67" s="644">
        <f t="shared" si="14"/>
        <v>18</v>
      </c>
      <c r="M67" s="644">
        <f t="shared" si="14"/>
        <v>9</v>
      </c>
      <c r="N67" s="644">
        <f t="shared" si="14"/>
        <v>14</v>
      </c>
      <c r="O67" s="644">
        <f t="shared" si="14"/>
        <v>15</v>
      </c>
      <c r="P67" s="644">
        <f t="shared" si="14"/>
        <v>27</v>
      </c>
      <c r="Q67" s="644">
        <f t="shared" si="14"/>
        <v>35</v>
      </c>
      <c r="R67" s="644">
        <f t="shared" si="14"/>
        <v>28</v>
      </c>
      <c r="S67" s="644">
        <f t="shared" si="14"/>
        <v>28</v>
      </c>
      <c r="T67" s="644">
        <f t="shared" si="14"/>
        <v>20</v>
      </c>
      <c r="U67" s="644">
        <f t="shared" si="14"/>
        <v>12</v>
      </c>
      <c r="V67" s="644">
        <f t="shared" si="14"/>
        <v>20</v>
      </c>
      <c r="W67" s="644">
        <f t="shared" si="14"/>
        <v>7</v>
      </c>
      <c r="X67" s="644">
        <f t="shared" si="14"/>
        <v>5</v>
      </c>
      <c r="Y67" s="644">
        <f t="shared" si="14"/>
        <v>1</v>
      </c>
    </row>
    <row r="68" spans="1:25" ht="12.75">
      <c r="A68" s="656"/>
      <c r="B68" s="657" t="s">
        <v>3</v>
      </c>
      <c r="C68" s="658">
        <f>SUM(I68:Y68)</f>
        <v>157</v>
      </c>
      <c r="D68" s="655">
        <v>0</v>
      </c>
      <c r="E68" s="655">
        <v>0</v>
      </c>
      <c r="F68" s="655">
        <v>0</v>
      </c>
      <c r="G68" s="655">
        <v>0</v>
      </c>
      <c r="H68" s="655">
        <v>0</v>
      </c>
      <c r="I68" s="658">
        <v>0</v>
      </c>
      <c r="J68" s="658">
        <v>0</v>
      </c>
      <c r="K68" s="658">
        <v>5</v>
      </c>
      <c r="L68" s="658">
        <v>14</v>
      </c>
      <c r="M68" s="658">
        <v>7</v>
      </c>
      <c r="N68" s="658">
        <v>11</v>
      </c>
      <c r="O68" s="658">
        <v>12</v>
      </c>
      <c r="P68" s="658">
        <v>19</v>
      </c>
      <c r="Q68" s="658">
        <v>21</v>
      </c>
      <c r="R68" s="658">
        <v>14</v>
      </c>
      <c r="S68" s="658">
        <v>14</v>
      </c>
      <c r="T68" s="658">
        <v>12</v>
      </c>
      <c r="U68" s="658">
        <v>8</v>
      </c>
      <c r="V68" s="658">
        <v>13</v>
      </c>
      <c r="W68" s="658">
        <v>3</v>
      </c>
      <c r="X68" s="658">
        <v>3</v>
      </c>
      <c r="Y68" s="658">
        <v>1</v>
      </c>
    </row>
    <row r="69" spans="1:25" ht="12.75">
      <c r="A69" s="656"/>
      <c r="B69" s="657" t="s">
        <v>4</v>
      </c>
      <c r="C69" s="658">
        <f>SUM(I69:Y69)</f>
        <v>87</v>
      </c>
      <c r="D69" s="655">
        <v>0</v>
      </c>
      <c r="E69" s="655">
        <v>0</v>
      </c>
      <c r="F69" s="655">
        <v>0</v>
      </c>
      <c r="G69" s="655">
        <v>0</v>
      </c>
      <c r="H69" s="655">
        <v>0</v>
      </c>
      <c r="I69" s="644">
        <v>0</v>
      </c>
      <c r="J69" s="658">
        <v>0</v>
      </c>
      <c r="K69" s="658">
        <v>0</v>
      </c>
      <c r="L69" s="658">
        <v>4</v>
      </c>
      <c r="M69" s="658">
        <v>2</v>
      </c>
      <c r="N69" s="658">
        <v>3</v>
      </c>
      <c r="O69" s="658">
        <v>3</v>
      </c>
      <c r="P69" s="658">
        <v>8</v>
      </c>
      <c r="Q69" s="644">
        <v>14</v>
      </c>
      <c r="R69" s="658">
        <v>14</v>
      </c>
      <c r="S69" s="658">
        <v>14</v>
      </c>
      <c r="T69" s="658">
        <v>8</v>
      </c>
      <c r="U69" s="644">
        <v>4</v>
      </c>
      <c r="V69" s="658">
        <v>7</v>
      </c>
      <c r="W69" s="658">
        <v>4</v>
      </c>
      <c r="X69" s="658">
        <v>2</v>
      </c>
      <c r="Y69" s="658">
        <v>0</v>
      </c>
    </row>
    <row r="70" spans="1:25" ht="12.75">
      <c r="A70" s="642"/>
      <c r="B70" s="643"/>
      <c r="C70" s="644"/>
      <c r="D70" s="849" t="s">
        <v>251</v>
      </c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</row>
    <row r="71" spans="1:25" ht="13.5" thickBot="1">
      <c r="A71" s="645"/>
      <c r="B71" s="646"/>
      <c r="C71" s="647" t="s">
        <v>0</v>
      </c>
      <c r="D71" s="647" t="s">
        <v>252</v>
      </c>
      <c r="E71" s="647" t="s">
        <v>253</v>
      </c>
      <c r="F71" s="647" t="s">
        <v>254</v>
      </c>
      <c r="G71" s="647" t="s">
        <v>255</v>
      </c>
      <c r="H71" s="647" t="s">
        <v>256</v>
      </c>
      <c r="I71" s="647" t="s">
        <v>226</v>
      </c>
      <c r="J71" s="647" t="s">
        <v>227</v>
      </c>
      <c r="K71" s="647" t="s">
        <v>228</v>
      </c>
      <c r="L71" s="647" t="s">
        <v>229</v>
      </c>
      <c r="M71" s="648" t="s">
        <v>230</v>
      </c>
      <c r="N71" s="647" t="s">
        <v>231</v>
      </c>
      <c r="O71" s="647" t="s">
        <v>232</v>
      </c>
      <c r="P71" s="647" t="s">
        <v>233</v>
      </c>
      <c r="Q71" s="647" t="s">
        <v>234</v>
      </c>
      <c r="R71" s="647" t="s">
        <v>235</v>
      </c>
      <c r="S71" s="647" t="s">
        <v>236</v>
      </c>
      <c r="T71" s="647" t="s">
        <v>237</v>
      </c>
      <c r="U71" s="647" t="s">
        <v>238</v>
      </c>
      <c r="V71" s="647" t="s">
        <v>239</v>
      </c>
      <c r="W71" s="647" t="s">
        <v>240</v>
      </c>
      <c r="X71" s="647" t="s">
        <v>241</v>
      </c>
      <c r="Y71" s="647" t="s">
        <v>23</v>
      </c>
    </row>
    <row r="72" spans="1:25" ht="12.75">
      <c r="A72" s="659" t="s">
        <v>273</v>
      </c>
      <c r="B72" s="643"/>
      <c r="C72" s="658"/>
      <c r="D72" s="651"/>
      <c r="E72" s="651"/>
      <c r="F72" s="651"/>
      <c r="G72" s="651"/>
      <c r="H72" s="651"/>
      <c r="I72" s="644"/>
      <c r="J72" s="658"/>
      <c r="K72" s="658"/>
      <c r="L72" s="658"/>
      <c r="M72" s="658"/>
      <c r="N72" s="658"/>
      <c r="O72" s="658"/>
      <c r="P72" s="658"/>
      <c r="Q72" s="644"/>
      <c r="R72" s="658"/>
      <c r="S72" s="658"/>
      <c r="T72" s="658"/>
      <c r="U72" s="644"/>
      <c r="V72" s="658"/>
      <c r="W72" s="658"/>
      <c r="X72" s="658"/>
      <c r="Y72" s="658"/>
    </row>
    <row r="73" spans="1:25" ht="12.75">
      <c r="A73" s="661"/>
      <c r="B73" s="654" t="s">
        <v>0</v>
      </c>
      <c r="C73" s="644">
        <f aca="true" t="shared" si="15" ref="C73:Y73">C74+C75</f>
        <v>207</v>
      </c>
      <c r="D73" s="655">
        <v>0</v>
      </c>
      <c r="E73" s="655">
        <v>0</v>
      </c>
      <c r="F73" s="655">
        <v>0</v>
      </c>
      <c r="G73" s="655">
        <v>0</v>
      </c>
      <c r="H73" s="655">
        <v>0</v>
      </c>
      <c r="I73" s="644">
        <f t="shared" si="15"/>
        <v>0</v>
      </c>
      <c r="J73" s="644">
        <f t="shared" si="15"/>
        <v>0</v>
      </c>
      <c r="K73" s="644">
        <f t="shared" si="15"/>
        <v>2</v>
      </c>
      <c r="L73" s="644">
        <f t="shared" si="15"/>
        <v>11</v>
      </c>
      <c r="M73" s="644">
        <f t="shared" si="15"/>
        <v>13</v>
      </c>
      <c r="N73" s="644">
        <f t="shared" si="15"/>
        <v>12</v>
      </c>
      <c r="O73" s="644">
        <f t="shared" si="15"/>
        <v>11</v>
      </c>
      <c r="P73" s="644">
        <f t="shared" si="15"/>
        <v>18</v>
      </c>
      <c r="Q73" s="644">
        <f t="shared" si="15"/>
        <v>27</v>
      </c>
      <c r="R73" s="644">
        <f t="shared" si="15"/>
        <v>25</v>
      </c>
      <c r="S73" s="644">
        <f t="shared" si="15"/>
        <v>30</v>
      </c>
      <c r="T73" s="644">
        <f t="shared" si="15"/>
        <v>30</v>
      </c>
      <c r="U73" s="644">
        <f t="shared" si="15"/>
        <v>10</v>
      </c>
      <c r="V73" s="644">
        <f t="shared" si="15"/>
        <v>11</v>
      </c>
      <c r="W73" s="644">
        <f t="shared" si="15"/>
        <v>5</v>
      </c>
      <c r="X73" s="644">
        <f t="shared" si="15"/>
        <v>2</v>
      </c>
      <c r="Y73" s="644">
        <f t="shared" si="15"/>
        <v>0</v>
      </c>
    </row>
    <row r="74" spans="1:25" ht="12.75">
      <c r="A74" s="656"/>
      <c r="B74" s="657" t="s">
        <v>3</v>
      </c>
      <c r="C74" s="658">
        <f>SUM(I74:Y74)</f>
        <v>127</v>
      </c>
      <c r="D74" s="655">
        <v>0</v>
      </c>
      <c r="E74" s="655">
        <v>0</v>
      </c>
      <c r="F74" s="655">
        <v>0</v>
      </c>
      <c r="G74" s="655">
        <v>0</v>
      </c>
      <c r="H74" s="655">
        <v>0</v>
      </c>
      <c r="I74" s="658">
        <v>0</v>
      </c>
      <c r="J74" s="658">
        <v>0</v>
      </c>
      <c r="K74" s="658">
        <v>1</v>
      </c>
      <c r="L74" s="658">
        <v>4</v>
      </c>
      <c r="M74" s="658">
        <v>8</v>
      </c>
      <c r="N74" s="658">
        <v>9</v>
      </c>
      <c r="O74" s="658">
        <v>8</v>
      </c>
      <c r="P74" s="658">
        <v>15</v>
      </c>
      <c r="Q74" s="658">
        <v>20</v>
      </c>
      <c r="R74" s="658">
        <v>14</v>
      </c>
      <c r="S74" s="658">
        <v>16</v>
      </c>
      <c r="T74" s="658">
        <v>18</v>
      </c>
      <c r="U74" s="658">
        <v>5</v>
      </c>
      <c r="V74" s="658">
        <v>3</v>
      </c>
      <c r="W74" s="658">
        <v>5</v>
      </c>
      <c r="X74" s="658">
        <v>1</v>
      </c>
      <c r="Y74" s="658">
        <v>0</v>
      </c>
    </row>
    <row r="75" spans="1:25" ht="12.75">
      <c r="A75" s="656"/>
      <c r="B75" s="657" t="s">
        <v>4</v>
      </c>
      <c r="C75" s="658">
        <f>SUM(I75:Y75)</f>
        <v>80</v>
      </c>
      <c r="D75" s="655">
        <v>0</v>
      </c>
      <c r="E75" s="655">
        <v>0</v>
      </c>
      <c r="F75" s="655">
        <v>0</v>
      </c>
      <c r="G75" s="655">
        <v>0</v>
      </c>
      <c r="H75" s="655">
        <v>0</v>
      </c>
      <c r="I75" s="644">
        <v>0</v>
      </c>
      <c r="J75" s="658">
        <v>0</v>
      </c>
      <c r="K75" s="658">
        <v>1</v>
      </c>
      <c r="L75" s="658">
        <v>7</v>
      </c>
      <c r="M75" s="658">
        <v>5</v>
      </c>
      <c r="N75" s="658">
        <v>3</v>
      </c>
      <c r="O75" s="658">
        <v>3</v>
      </c>
      <c r="P75" s="658">
        <v>3</v>
      </c>
      <c r="Q75" s="644">
        <v>7</v>
      </c>
      <c r="R75" s="658">
        <v>11</v>
      </c>
      <c r="S75" s="658">
        <v>14</v>
      </c>
      <c r="T75" s="658">
        <v>12</v>
      </c>
      <c r="U75" s="644">
        <v>5</v>
      </c>
      <c r="V75" s="658">
        <v>8</v>
      </c>
      <c r="W75" s="658">
        <v>0</v>
      </c>
      <c r="X75" s="658">
        <v>1</v>
      </c>
      <c r="Y75" s="658">
        <v>0</v>
      </c>
    </row>
    <row r="76" spans="1:25" ht="12.75">
      <c r="A76" s="659" t="s">
        <v>274</v>
      </c>
      <c r="B76" s="643"/>
      <c r="C76" s="658"/>
      <c r="D76" s="651"/>
      <c r="E76" s="651"/>
      <c r="F76" s="651"/>
      <c r="G76" s="651"/>
      <c r="H76" s="651"/>
      <c r="I76" s="644"/>
      <c r="J76" s="658"/>
      <c r="K76" s="658"/>
      <c r="L76" s="658"/>
      <c r="M76" s="658"/>
      <c r="N76" s="658"/>
      <c r="O76" s="658"/>
      <c r="P76" s="658"/>
      <c r="Q76" s="644"/>
      <c r="R76" s="658"/>
      <c r="S76" s="658"/>
      <c r="T76" s="658"/>
      <c r="U76" s="644"/>
      <c r="V76" s="658"/>
      <c r="W76" s="658"/>
      <c r="X76" s="658"/>
      <c r="Y76" s="658"/>
    </row>
    <row r="77" spans="1:25" ht="12.75">
      <c r="A77" s="661"/>
      <c r="B77" s="654" t="s">
        <v>0</v>
      </c>
      <c r="C77" s="644">
        <f aca="true" t="shared" si="16" ref="C77:Y77">C78+C79</f>
        <v>242</v>
      </c>
      <c r="D77" s="655">
        <v>0</v>
      </c>
      <c r="E77" s="655">
        <v>0</v>
      </c>
      <c r="F77" s="655">
        <v>0</v>
      </c>
      <c r="G77" s="655">
        <v>0</v>
      </c>
      <c r="H77" s="655">
        <v>0</v>
      </c>
      <c r="I77" s="644">
        <f t="shared" si="16"/>
        <v>0</v>
      </c>
      <c r="J77" s="644">
        <f t="shared" si="16"/>
        <v>0</v>
      </c>
      <c r="K77" s="644">
        <f t="shared" si="16"/>
        <v>6</v>
      </c>
      <c r="L77" s="644">
        <f t="shared" si="16"/>
        <v>15</v>
      </c>
      <c r="M77" s="644">
        <f t="shared" si="16"/>
        <v>14</v>
      </c>
      <c r="N77" s="644">
        <f t="shared" si="16"/>
        <v>15</v>
      </c>
      <c r="O77" s="644">
        <f t="shared" si="16"/>
        <v>17</v>
      </c>
      <c r="P77" s="644">
        <f t="shared" si="16"/>
        <v>20</v>
      </c>
      <c r="Q77" s="644">
        <f t="shared" si="16"/>
        <v>29</v>
      </c>
      <c r="R77" s="644">
        <f t="shared" si="16"/>
        <v>32</v>
      </c>
      <c r="S77" s="644">
        <f t="shared" si="16"/>
        <v>25</v>
      </c>
      <c r="T77" s="644">
        <f t="shared" si="16"/>
        <v>24</v>
      </c>
      <c r="U77" s="644">
        <f t="shared" si="16"/>
        <v>9</v>
      </c>
      <c r="V77" s="644">
        <f t="shared" si="16"/>
        <v>16</v>
      </c>
      <c r="W77" s="644">
        <f t="shared" si="16"/>
        <v>13</v>
      </c>
      <c r="X77" s="644">
        <f t="shared" si="16"/>
        <v>6</v>
      </c>
      <c r="Y77" s="644">
        <f t="shared" si="16"/>
        <v>1</v>
      </c>
    </row>
    <row r="78" spans="1:25" ht="12.75">
      <c r="A78" s="656"/>
      <c r="B78" s="657" t="s">
        <v>3</v>
      </c>
      <c r="C78" s="658">
        <f>SUM(I78:Y78)</f>
        <v>161</v>
      </c>
      <c r="D78" s="655">
        <v>0</v>
      </c>
      <c r="E78" s="655">
        <v>0</v>
      </c>
      <c r="F78" s="655">
        <v>0</v>
      </c>
      <c r="G78" s="655">
        <v>0</v>
      </c>
      <c r="H78" s="655">
        <v>0</v>
      </c>
      <c r="I78" s="658">
        <v>0</v>
      </c>
      <c r="J78" s="658">
        <v>0</v>
      </c>
      <c r="K78" s="658">
        <v>2</v>
      </c>
      <c r="L78" s="658">
        <v>11</v>
      </c>
      <c r="M78" s="658">
        <v>9</v>
      </c>
      <c r="N78" s="658">
        <v>9</v>
      </c>
      <c r="O78" s="658">
        <v>11</v>
      </c>
      <c r="P78" s="658">
        <v>15</v>
      </c>
      <c r="Q78" s="658">
        <v>20</v>
      </c>
      <c r="R78" s="658">
        <v>25</v>
      </c>
      <c r="S78" s="658">
        <v>17</v>
      </c>
      <c r="T78" s="658">
        <v>13</v>
      </c>
      <c r="U78" s="658">
        <v>6</v>
      </c>
      <c r="V78" s="658">
        <v>10</v>
      </c>
      <c r="W78" s="658">
        <v>7</v>
      </c>
      <c r="X78" s="658">
        <v>5</v>
      </c>
      <c r="Y78" s="658">
        <v>1</v>
      </c>
    </row>
    <row r="79" spans="1:25" ht="12.75">
      <c r="A79" s="656"/>
      <c r="B79" s="657" t="s">
        <v>4</v>
      </c>
      <c r="C79" s="658">
        <f>SUM(I79:Y79)</f>
        <v>81</v>
      </c>
      <c r="D79" s="662">
        <v>0</v>
      </c>
      <c r="E79" s="662">
        <v>0</v>
      </c>
      <c r="F79" s="662">
        <v>0</v>
      </c>
      <c r="G79" s="662">
        <v>0</v>
      </c>
      <c r="H79" s="662">
        <v>0</v>
      </c>
      <c r="I79" s="644">
        <v>0</v>
      </c>
      <c r="J79" s="658">
        <v>0</v>
      </c>
      <c r="K79" s="658">
        <v>4</v>
      </c>
      <c r="L79" s="658">
        <v>4</v>
      </c>
      <c r="M79" s="658">
        <v>5</v>
      </c>
      <c r="N79" s="658">
        <v>6</v>
      </c>
      <c r="O79" s="658">
        <v>6</v>
      </c>
      <c r="P79" s="658">
        <v>5</v>
      </c>
      <c r="Q79" s="644">
        <v>9</v>
      </c>
      <c r="R79" s="658">
        <v>7</v>
      </c>
      <c r="S79" s="658">
        <v>8</v>
      </c>
      <c r="T79" s="658">
        <v>11</v>
      </c>
      <c r="U79" s="644">
        <v>3</v>
      </c>
      <c r="V79" s="658">
        <v>6</v>
      </c>
      <c r="W79" s="658">
        <v>6</v>
      </c>
      <c r="X79" s="658">
        <v>1</v>
      </c>
      <c r="Y79" s="658">
        <v>0</v>
      </c>
    </row>
    <row r="80" spans="1:25" ht="12.75">
      <c r="A80" s="659" t="s">
        <v>275</v>
      </c>
      <c r="B80" s="643"/>
      <c r="C80" s="658"/>
      <c r="D80" s="651"/>
      <c r="E80" s="651"/>
      <c r="F80" s="651"/>
      <c r="G80" s="651"/>
      <c r="H80" s="651"/>
      <c r="I80" s="644"/>
      <c r="J80" s="658"/>
      <c r="K80" s="658"/>
      <c r="L80" s="658"/>
      <c r="M80" s="658"/>
      <c r="N80" s="658"/>
      <c r="O80" s="658"/>
      <c r="P80" s="658"/>
      <c r="Q80" s="644"/>
      <c r="R80" s="658"/>
      <c r="S80" s="658"/>
      <c r="T80" s="658"/>
      <c r="U80" s="644"/>
      <c r="V80" s="658"/>
      <c r="W80" s="658"/>
      <c r="X80" s="658"/>
      <c r="Y80" s="658"/>
    </row>
    <row r="81" spans="1:25" ht="12.75">
      <c r="A81" s="661"/>
      <c r="B81" s="654" t="s">
        <v>0</v>
      </c>
      <c r="C81" s="644">
        <f aca="true" t="shared" si="17" ref="C81:Y81">C82+C83</f>
        <v>246</v>
      </c>
      <c r="D81" s="655">
        <v>0</v>
      </c>
      <c r="E81" s="655">
        <v>0</v>
      </c>
      <c r="F81" s="655">
        <v>0</v>
      </c>
      <c r="G81" s="655">
        <v>0</v>
      </c>
      <c r="H81" s="655">
        <v>0</v>
      </c>
      <c r="I81" s="644">
        <f t="shared" si="17"/>
        <v>0</v>
      </c>
      <c r="J81" s="644">
        <f t="shared" si="17"/>
        <v>3</v>
      </c>
      <c r="K81" s="644">
        <f t="shared" si="17"/>
        <v>10</v>
      </c>
      <c r="L81" s="644">
        <f t="shared" si="17"/>
        <v>13</v>
      </c>
      <c r="M81" s="644">
        <f t="shared" si="17"/>
        <v>4</v>
      </c>
      <c r="N81" s="644">
        <f t="shared" si="17"/>
        <v>11</v>
      </c>
      <c r="O81" s="644">
        <f t="shared" si="17"/>
        <v>20</v>
      </c>
      <c r="P81" s="644">
        <f t="shared" si="17"/>
        <v>23</v>
      </c>
      <c r="Q81" s="644">
        <f t="shared" si="17"/>
        <v>28</v>
      </c>
      <c r="R81" s="644">
        <f t="shared" si="17"/>
        <v>39</v>
      </c>
      <c r="S81" s="644">
        <f t="shared" si="17"/>
        <v>26</v>
      </c>
      <c r="T81" s="644">
        <f t="shared" si="17"/>
        <v>25</v>
      </c>
      <c r="U81" s="644">
        <f t="shared" si="17"/>
        <v>14</v>
      </c>
      <c r="V81" s="644">
        <f t="shared" si="17"/>
        <v>18</v>
      </c>
      <c r="W81" s="644">
        <f t="shared" si="17"/>
        <v>6</v>
      </c>
      <c r="X81" s="644">
        <f t="shared" si="17"/>
        <v>5</v>
      </c>
      <c r="Y81" s="644">
        <f t="shared" si="17"/>
        <v>1</v>
      </c>
    </row>
    <row r="82" spans="1:25" ht="12.75">
      <c r="A82" s="656"/>
      <c r="B82" s="657" t="s">
        <v>3</v>
      </c>
      <c r="C82" s="658">
        <f>SUM(I82:Y82)</f>
        <v>156</v>
      </c>
      <c r="D82" s="655">
        <v>0</v>
      </c>
      <c r="E82" s="655">
        <v>0</v>
      </c>
      <c r="F82" s="655">
        <v>0</v>
      </c>
      <c r="G82" s="655">
        <v>0</v>
      </c>
      <c r="H82" s="655">
        <v>0</v>
      </c>
      <c r="I82" s="658">
        <v>0</v>
      </c>
      <c r="J82" s="658">
        <v>2</v>
      </c>
      <c r="K82" s="658">
        <v>4</v>
      </c>
      <c r="L82" s="658">
        <v>7</v>
      </c>
      <c r="M82" s="658">
        <v>2</v>
      </c>
      <c r="N82" s="658">
        <v>8</v>
      </c>
      <c r="O82" s="658">
        <v>12</v>
      </c>
      <c r="P82" s="658">
        <v>16</v>
      </c>
      <c r="Q82" s="658">
        <v>21</v>
      </c>
      <c r="R82" s="658">
        <v>22</v>
      </c>
      <c r="S82" s="658">
        <v>13</v>
      </c>
      <c r="T82" s="658">
        <v>18</v>
      </c>
      <c r="U82" s="658">
        <v>8</v>
      </c>
      <c r="V82" s="658">
        <v>13</v>
      </c>
      <c r="W82" s="658">
        <v>5</v>
      </c>
      <c r="X82" s="658">
        <v>4</v>
      </c>
      <c r="Y82" s="658">
        <v>1</v>
      </c>
    </row>
    <row r="83" spans="1:25" ht="12.75">
      <c r="A83" s="656"/>
      <c r="B83" s="657" t="s">
        <v>4</v>
      </c>
      <c r="C83" s="658">
        <f>SUM(I83:Y83)</f>
        <v>90</v>
      </c>
      <c r="D83" s="655">
        <v>0</v>
      </c>
      <c r="E83" s="655">
        <v>0</v>
      </c>
      <c r="F83" s="655">
        <v>0</v>
      </c>
      <c r="G83" s="655">
        <v>0</v>
      </c>
      <c r="H83" s="655">
        <v>0</v>
      </c>
      <c r="I83" s="644">
        <v>0</v>
      </c>
      <c r="J83" s="658">
        <v>1</v>
      </c>
      <c r="K83" s="658">
        <v>6</v>
      </c>
      <c r="L83" s="658">
        <v>6</v>
      </c>
      <c r="M83" s="658">
        <v>2</v>
      </c>
      <c r="N83" s="658">
        <v>3</v>
      </c>
      <c r="O83" s="658">
        <v>8</v>
      </c>
      <c r="P83" s="658">
        <v>7</v>
      </c>
      <c r="Q83" s="644">
        <v>7</v>
      </c>
      <c r="R83" s="658">
        <v>17</v>
      </c>
      <c r="S83" s="658">
        <v>13</v>
      </c>
      <c r="T83" s="658">
        <v>7</v>
      </c>
      <c r="U83" s="644">
        <v>6</v>
      </c>
      <c r="V83" s="658">
        <v>5</v>
      </c>
      <c r="W83" s="658">
        <v>1</v>
      </c>
      <c r="X83" s="658">
        <v>1</v>
      </c>
      <c r="Y83" s="658">
        <v>0</v>
      </c>
    </row>
    <row r="84" spans="1:25" ht="12.75">
      <c r="A84" s="659" t="s">
        <v>276</v>
      </c>
      <c r="B84" s="643"/>
      <c r="C84" s="658"/>
      <c r="D84" s="651"/>
      <c r="E84" s="651"/>
      <c r="F84" s="651"/>
      <c r="G84" s="651"/>
      <c r="H84" s="651"/>
      <c r="I84" s="644"/>
      <c r="J84" s="658"/>
      <c r="K84" s="658"/>
      <c r="L84" s="658"/>
      <c r="M84" s="658"/>
      <c r="N84" s="658"/>
      <c r="O84" s="658"/>
      <c r="P84" s="658"/>
      <c r="Q84" s="644"/>
      <c r="R84" s="658"/>
      <c r="S84" s="658"/>
      <c r="T84" s="658"/>
      <c r="U84" s="644"/>
      <c r="V84" s="658"/>
      <c r="W84" s="658"/>
      <c r="X84" s="658"/>
      <c r="Y84" s="658"/>
    </row>
    <row r="85" spans="1:25" ht="12.75">
      <c r="A85" s="661"/>
      <c r="B85" s="654" t="s">
        <v>0</v>
      </c>
      <c r="C85" s="644">
        <f aca="true" t="shared" si="18" ref="C85:Y85">C86+C87</f>
        <v>274</v>
      </c>
      <c r="D85" s="655">
        <v>0</v>
      </c>
      <c r="E85" s="655">
        <v>0</v>
      </c>
      <c r="F85" s="655">
        <v>0</v>
      </c>
      <c r="G85" s="655">
        <v>0</v>
      </c>
      <c r="H85" s="655">
        <v>0</v>
      </c>
      <c r="I85" s="644">
        <f t="shared" si="18"/>
        <v>0</v>
      </c>
      <c r="J85" s="644">
        <f t="shared" si="18"/>
        <v>1</v>
      </c>
      <c r="K85" s="644">
        <f t="shared" si="18"/>
        <v>6</v>
      </c>
      <c r="L85" s="644">
        <f t="shared" si="18"/>
        <v>21</v>
      </c>
      <c r="M85" s="644">
        <f t="shared" si="18"/>
        <v>11</v>
      </c>
      <c r="N85" s="644">
        <f t="shared" si="18"/>
        <v>21</v>
      </c>
      <c r="O85" s="644">
        <f t="shared" si="18"/>
        <v>27</v>
      </c>
      <c r="P85" s="644">
        <f t="shared" si="18"/>
        <v>27</v>
      </c>
      <c r="Q85" s="644">
        <f t="shared" si="18"/>
        <v>27</v>
      </c>
      <c r="R85" s="644">
        <f t="shared" si="18"/>
        <v>26</v>
      </c>
      <c r="S85" s="644">
        <f t="shared" si="18"/>
        <v>32</v>
      </c>
      <c r="T85" s="644">
        <f t="shared" si="18"/>
        <v>24</v>
      </c>
      <c r="U85" s="644">
        <f t="shared" si="18"/>
        <v>18</v>
      </c>
      <c r="V85" s="644">
        <f t="shared" si="18"/>
        <v>15</v>
      </c>
      <c r="W85" s="644">
        <f t="shared" si="18"/>
        <v>11</v>
      </c>
      <c r="X85" s="644">
        <f t="shared" si="18"/>
        <v>5</v>
      </c>
      <c r="Y85" s="644">
        <f t="shared" si="18"/>
        <v>2</v>
      </c>
    </row>
    <row r="86" spans="1:25" ht="12.75">
      <c r="A86" s="656"/>
      <c r="B86" s="657" t="s">
        <v>3</v>
      </c>
      <c r="C86" s="658">
        <f>SUM(I86:Y86)</f>
        <v>191</v>
      </c>
      <c r="D86" s="655">
        <v>0</v>
      </c>
      <c r="E86" s="655">
        <v>0</v>
      </c>
      <c r="F86" s="655">
        <v>0</v>
      </c>
      <c r="G86" s="655">
        <v>0</v>
      </c>
      <c r="H86" s="655">
        <v>0</v>
      </c>
      <c r="I86" s="658">
        <v>0</v>
      </c>
      <c r="J86" s="658">
        <v>1</v>
      </c>
      <c r="K86" s="658">
        <v>5</v>
      </c>
      <c r="L86" s="658">
        <v>16</v>
      </c>
      <c r="M86" s="658">
        <v>8</v>
      </c>
      <c r="N86" s="658">
        <v>18</v>
      </c>
      <c r="O86" s="658">
        <v>24</v>
      </c>
      <c r="P86" s="658">
        <v>19</v>
      </c>
      <c r="Q86" s="658">
        <v>19</v>
      </c>
      <c r="R86" s="658">
        <v>16</v>
      </c>
      <c r="S86" s="658">
        <v>20</v>
      </c>
      <c r="T86" s="658">
        <v>18</v>
      </c>
      <c r="U86" s="658">
        <v>9</v>
      </c>
      <c r="V86" s="658">
        <v>6</v>
      </c>
      <c r="W86" s="658">
        <v>8</v>
      </c>
      <c r="X86" s="658">
        <v>3</v>
      </c>
      <c r="Y86" s="658">
        <v>1</v>
      </c>
    </row>
    <row r="87" spans="1:25" ht="12.75">
      <c r="A87" s="656"/>
      <c r="B87" s="657" t="s">
        <v>4</v>
      </c>
      <c r="C87" s="658">
        <f>SUM(I87:Y87)</f>
        <v>83</v>
      </c>
      <c r="D87" s="655">
        <v>0</v>
      </c>
      <c r="E87" s="655">
        <v>0</v>
      </c>
      <c r="F87" s="655">
        <v>0</v>
      </c>
      <c r="G87" s="655">
        <v>0</v>
      </c>
      <c r="H87" s="655">
        <v>0</v>
      </c>
      <c r="I87" s="644">
        <v>0</v>
      </c>
      <c r="J87" s="658">
        <v>0</v>
      </c>
      <c r="K87" s="658">
        <v>1</v>
      </c>
      <c r="L87" s="658">
        <v>5</v>
      </c>
      <c r="M87" s="658">
        <v>3</v>
      </c>
      <c r="N87" s="658">
        <v>3</v>
      </c>
      <c r="O87" s="658">
        <v>3</v>
      </c>
      <c r="P87" s="658">
        <v>8</v>
      </c>
      <c r="Q87" s="644">
        <v>8</v>
      </c>
      <c r="R87" s="658">
        <v>10</v>
      </c>
      <c r="S87" s="658">
        <v>12</v>
      </c>
      <c r="T87" s="658">
        <v>6</v>
      </c>
      <c r="U87" s="644">
        <v>9</v>
      </c>
      <c r="V87" s="658">
        <v>9</v>
      </c>
      <c r="W87" s="658">
        <v>3</v>
      </c>
      <c r="X87" s="658">
        <v>2</v>
      </c>
      <c r="Y87" s="658">
        <v>1</v>
      </c>
    </row>
    <row r="88" spans="1:25" ht="12.75">
      <c r="A88" s="659" t="s">
        <v>277</v>
      </c>
      <c r="B88" s="660"/>
      <c r="C88" s="658"/>
      <c r="D88" s="651"/>
      <c r="E88" s="651"/>
      <c r="F88" s="651"/>
      <c r="G88" s="651"/>
      <c r="H88" s="651"/>
      <c r="I88" s="644"/>
      <c r="J88" s="658"/>
      <c r="K88" s="658"/>
      <c r="L88" s="658"/>
      <c r="M88" s="658"/>
      <c r="N88" s="658"/>
      <c r="O88" s="658"/>
      <c r="P88" s="658"/>
      <c r="Q88" s="644"/>
      <c r="R88" s="658"/>
      <c r="S88" s="658"/>
      <c r="T88" s="658"/>
      <c r="U88" s="644"/>
      <c r="V88" s="658"/>
      <c r="W88" s="658"/>
      <c r="X88" s="658"/>
      <c r="Y88" s="658"/>
    </row>
    <row r="89" spans="1:25" ht="12.75">
      <c r="A89" s="661"/>
      <c r="B89" s="654" t="s">
        <v>0</v>
      </c>
      <c r="C89" s="644">
        <f aca="true" t="shared" si="19" ref="C89:Y89">C90+C91</f>
        <v>265</v>
      </c>
      <c r="D89" s="655">
        <v>0</v>
      </c>
      <c r="E89" s="655">
        <v>0</v>
      </c>
      <c r="F89" s="655">
        <v>0</v>
      </c>
      <c r="G89" s="655">
        <v>0</v>
      </c>
      <c r="H89" s="655">
        <v>0</v>
      </c>
      <c r="I89" s="644">
        <f t="shared" si="19"/>
        <v>0</v>
      </c>
      <c r="J89" s="644">
        <f t="shared" si="19"/>
        <v>2</v>
      </c>
      <c r="K89" s="644">
        <f t="shared" si="19"/>
        <v>8</v>
      </c>
      <c r="L89" s="644">
        <f t="shared" si="19"/>
        <v>17</v>
      </c>
      <c r="M89" s="644">
        <f t="shared" si="19"/>
        <v>10</v>
      </c>
      <c r="N89" s="644">
        <f t="shared" si="19"/>
        <v>18</v>
      </c>
      <c r="O89" s="644">
        <f t="shared" si="19"/>
        <v>27</v>
      </c>
      <c r="P89" s="644">
        <f t="shared" si="19"/>
        <v>23</v>
      </c>
      <c r="Q89" s="644">
        <f t="shared" si="19"/>
        <v>34</v>
      </c>
      <c r="R89" s="644">
        <f t="shared" si="19"/>
        <v>33</v>
      </c>
      <c r="S89" s="644">
        <f t="shared" si="19"/>
        <v>25</v>
      </c>
      <c r="T89" s="644">
        <f t="shared" si="19"/>
        <v>29</v>
      </c>
      <c r="U89" s="644">
        <f t="shared" si="19"/>
        <v>22</v>
      </c>
      <c r="V89" s="644">
        <f t="shared" si="19"/>
        <v>7</v>
      </c>
      <c r="W89" s="644">
        <f t="shared" si="19"/>
        <v>5</v>
      </c>
      <c r="X89" s="644">
        <f t="shared" si="19"/>
        <v>4</v>
      </c>
      <c r="Y89" s="644">
        <f t="shared" si="19"/>
        <v>1</v>
      </c>
    </row>
    <row r="90" spans="1:25" ht="12.75">
      <c r="A90" s="656"/>
      <c r="B90" s="657" t="s">
        <v>3</v>
      </c>
      <c r="C90" s="658">
        <f>SUM(I90:Y90)</f>
        <v>179</v>
      </c>
      <c r="D90" s="655">
        <v>0</v>
      </c>
      <c r="E90" s="655">
        <v>0</v>
      </c>
      <c r="F90" s="655">
        <v>0</v>
      </c>
      <c r="G90" s="655">
        <v>0</v>
      </c>
      <c r="H90" s="655">
        <v>0</v>
      </c>
      <c r="I90" s="658">
        <v>0</v>
      </c>
      <c r="J90" s="658">
        <v>1</v>
      </c>
      <c r="K90" s="658">
        <v>6</v>
      </c>
      <c r="L90" s="658">
        <v>14</v>
      </c>
      <c r="M90" s="658">
        <v>8</v>
      </c>
      <c r="N90" s="658">
        <v>12</v>
      </c>
      <c r="O90" s="658">
        <v>21</v>
      </c>
      <c r="P90" s="658">
        <v>16</v>
      </c>
      <c r="Q90" s="658">
        <v>23</v>
      </c>
      <c r="R90" s="658">
        <v>18</v>
      </c>
      <c r="S90" s="658">
        <v>17</v>
      </c>
      <c r="T90" s="658">
        <v>15</v>
      </c>
      <c r="U90" s="658">
        <v>17</v>
      </c>
      <c r="V90" s="658">
        <v>4</v>
      </c>
      <c r="W90" s="658">
        <v>4</v>
      </c>
      <c r="X90" s="658">
        <v>2</v>
      </c>
      <c r="Y90" s="658">
        <v>1</v>
      </c>
    </row>
    <row r="91" spans="1:25" ht="12.75">
      <c r="A91" s="656"/>
      <c r="B91" s="657" t="s">
        <v>4</v>
      </c>
      <c r="C91" s="658">
        <f>SUM(I91:Y91)</f>
        <v>86</v>
      </c>
      <c r="D91" s="655">
        <v>0</v>
      </c>
      <c r="E91" s="655">
        <v>0</v>
      </c>
      <c r="F91" s="655">
        <v>0</v>
      </c>
      <c r="G91" s="655">
        <v>0</v>
      </c>
      <c r="H91" s="655">
        <v>0</v>
      </c>
      <c r="I91" s="644">
        <v>0</v>
      </c>
      <c r="J91" s="658">
        <v>1</v>
      </c>
      <c r="K91" s="658">
        <v>2</v>
      </c>
      <c r="L91" s="658">
        <v>3</v>
      </c>
      <c r="M91" s="658">
        <v>2</v>
      </c>
      <c r="N91" s="658">
        <v>6</v>
      </c>
      <c r="O91" s="658">
        <v>6</v>
      </c>
      <c r="P91" s="658">
        <v>7</v>
      </c>
      <c r="Q91" s="644">
        <v>11</v>
      </c>
      <c r="R91" s="658">
        <v>15</v>
      </c>
      <c r="S91" s="658">
        <v>8</v>
      </c>
      <c r="T91" s="658">
        <v>14</v>
      </c>
      <c r="U91" s="644">
        <v>5</v>
      </c>
      <c r="V91" s="658">
        <v>3</v>
      </c>
      <c r="W91" s="658">
        <v>1</v>
      </c>
      <c r="X91" s="658">
        <v>2</v>
      </c>
      <c r="Y91" s="658">
        <v>0</v>
      </c>
    </row>
    <row r="92" spans="1:25" ht="12.75">
      <c r="A92" s="659" t="s">
        <v>278</v>
      </c>
      <c r="B92" s="660"/>
      <c r="C92" s="658"/>
      <c r="D92" s="651"/>
      <c r="E92" s="651"/>
      <c r="F92" s="651"/>
      <c r="G92" s="651"/>
      <c r="H92" s="651"/>
      <c r="I92" s="644"/>
      <c r="J92" s="658"/>
      <c r="K92" s="658"/>
      <c r="L92" s="658"/>
      <c r="M92" s="658"/>
      <c r="N92" s="658"/>
      <c r="O92" s="658"/>
      <c r="P92" s="658"/>
      <c r="Q92" s="644"/>
      <c r="R92" s="658"/>
      <c r="S92" s="658"/>
      <c r="T92" s="658"/>
      <c r="U92" s="644"/>
      <c r="V92" s="658"/>
      <c r="W92" s="658"/>
      <c r="X92" s="658"/>
      <c r="Y92" s="658"/>
    </row>
    <row r="93" spans="1:25" ht="12.75">
      <c r="A93" s="661"/>
      <c r="B93" s="654" t="s">
        <v>0</v>
      </c>
      <c r="C93" s="644">
        <f aca="true" t="shared" si="20" ref="C93:Y93">C94+C95</f>
        <v>278</v>
      </c>
      <c r="D93" s="655">
        <v>0</v>
      </c>
      <c r="E93" s="655">
        <v>0</v>
      </c>
      <c r="F93" s="655">
        <v>0</v>
      </c>
      <c r="G93" s="655">
        <v>0</v>
      </c>
      <c r="H93" s="655">
        <v>0</v>
      </c>
      <c r="I93" s="644">
        <f t="shared" si="20"/>
        <v>0</v>
      </c>
      <c r="J93" s="644">
        <f t="shared" si="20"/>
        <v>2</v>
      </c>
      <c r="K93" s="644">
        <f t="shared" si="20"/>
        <v>13</v>
      </c>
      <c r="L93" s="644">
        <f t="shared" si="20"/>
        <v>23</v>
      </c>
      <c r="M93" s="644">
        <f t="shared" si="20"/>
        <v>21</v>
      </c>
      <c r="N93" s="644">
        <f t="shared" si="20"/>
        <v>18</v>
      </c>
      <c r="O93" s="644">
        <f t="shared" si="20"/>
        <v>15</v>
      </c>
      <c r="P93" s="644">
        <f t="shared" si="20"/>
        <v>25</v>
      </c>
      <c r="Q93" s="644">
        <f t="shared" si="20"/>
        <v>31</v>
      </c>
      <c r="R93" s="644">
        <f t="shared" si="20"/>
        <v>22</v>
      </c>
      <c r="S93" s="644">
        <f t="shared" si="20"/>
        <v>31</v>
      </c>
      <c r="T93" s="644">
        <f t="shared" si="20"/>
        <v>22</v>
      </c>
      <c r="U93" s="644">
        <f t="shared" si="20"/>
        <v>25</v>
      </c>
      <c r="V93" s="644">
        <f t="shared" si="20"/>
        <v>14</v>
      </c>
      <c r="W93" s="644">
        <f t="shared" si="20"/>
        <v>10</v>
      </c>
      <c r="X93" s="644">
        <f t="shared" si="20"/>
        <v>4</v>
      </c>
      <c r="Y93" s="644">
        <f t="shared" si="20"/>
        <v>2</v>
      </c>
    </row>
    <row r="94" spans="1:25" ht="12.75">
      <c r="A94" s="656"/>
      <c r="B94" s="657" t="s">
        <v>3</v>
      </c>
      <c r="C94" s="658">
        <f>SUM(I94:Y94)</f>
        <v>181</v>
      </c>
      <c r="D94" s="655">
        <v>0</v>
      </c>
      <c r="E94" s="655">
        <v>0</v>
      </c>
      <c r="F94" s="655">
        <v>0</v>
      </c>
      <c r="G94" s="655">
        <v>0</v>
      </c>
      <c r="H94" s="655">
        <v>0</v>
      </c>
      <c r="I94" s="658">
        <v>0</v>
      </c>
      <c r="J94" s="658">
        <v>2</v>
      </c>
      <c r="K94" s="658">
        <v>6</v>
      </c>
      <c r="L94" s="658">
        <v>16</v>
      </c>
      <c r="M94" s="658">
        <v>16</v>
      </c>
      <c r="N94" s="658">
        <v>11</v>
      </c>
      <c r="O94" s="658">
        <v>9</v>
      </c>
      <c r="P94" s="658">
        <v>20</v>
      </c>
      <c r="Q94" s="658">
        <v>20</v>
      </c>
      <c r="R94" s="658">
        <v>10</v>
      </c>
      <c r="S94" s="658">
        <v>20</v>
      </c>
      <c r="T94" s="658">
        <v>14</v>
      </c>
      <c r="U94" s="658">
        <v>13</v>
      </c>
      <c r="V94" s="658">
        <v>10</v>
      </c>
      <c r="W94" s="658">
        <v>8</v>
      </c>
      <c r="X94" s="658">
        <v>4</v>
      </c>
      <c r="Y94" s="658">
        <v>2</v>
      </c>
    </row>
    <row r="95" spans="1:25" ht="12.75">
      <c r="A95" s="656"/>
      <c r="B95" s="657" t="s">
        <v>4</v>
      </c>
      <c r="C95" s="658">
        <f>SUM(I95:Y95)</f>
        <v>97</v>
      </c>
      <c r="D95" s="655">
        <v>0</v>
      </c>
      <c r="E95" s="655">
        <v>0</v>
      </c>
      <c r="F95" s="655">
        <v>0</v>
      </c>
      <c r="G95" s="655">
        <v>0</v>
      </c>
      <c r="H95" s="655">
        <v>0</v>
      </c>
      <c r="I95" s="644">
        <v>0</v>
      </c>
      <c r="J95" s="658">
        <v>0</v>
      </c>
      <c r="K95" s="658">
        <v>7</v>
      </c>
      <c r="L95" s="658">
        <v>7</v>
      </c>
      <c r="M95" s="658">
        <v>5</v>
      </c>
      <c r="N95" s="658">
        <v>7</v>
      </c>
      <c r="O95" s="658">
        <v>6</v>
      </c>
      <c r="P95" s="658">
        <v>5</v>
      </c>
      <c r="Q95" s="644">
        <v>11</v>
      </c>
      <c r="R95" s="658">
        <v>12</v>
      </c>
      <c r="S95" s="658">
        <v>11</v>
      </c>
      <c r="T95" s="658">
        <v>8</v>
      </c>
      <c r="U95" s="644">
        <v>12</v>
      </c>
      <c r="V95" s="658">
        <v>4</v>
      </c>
      <c r="W95" s="658">
        <v>2</v>
      </c>
      <c r="X95" s="658">
        <v>0</v>
      </c>
      <c r="Y95" s="658">
        <v>0</v>
      </c>
    </row>
    <row r="96" spans="1:25" ht="12.75">
      <c r="A96" s="659" t="s">
        <v>279</v>
      </c>
      <c r="B96" s="643"/>
      <c r="C96" s="658"/>
      <c r="D96" s="651"/>
      <c r="E96" s="651"/>
      <c r="F96" s="651"/>
      <c r="G96" s="651"/>
      <c r="H96" s="651"/>
      <c r="I96" s="644"/>
      <c r="J96" s="658"/>
      <c r="K96" s="658"/>
      <c r="L96" s="658"/>
      <c r="M96" s="658"/>
      <c r="N96" s="658"/>
      <c r="O96" s="658"/>
      <c r="P96" s="658"/>
      <c r="Q96" s="644"/>
      <c r="R96" s="658"/>
      <c r="S96" s="658"/>
      <c r="T96" s="658"/>
      <c r="U96" s="644"/>
      <c r="V96" s="658"/>
      <c r="W96" s="658"/>
      <c r="X96" s="658"/>
      <c r="Y96" s="658"/>
    </row>
    <row r="97" spans="1:25" ht="12.75">
      <c r="A97" s="661"/>
      <c r="B97" s="654" t="s">
        <v>0</v>
      </c>
      <c r="C97" s="644">
        <f aca="true" t="shared" si="21" ref="C97:Y97">C98+C99</f>
        <v>271</v>
      </c>
      <c r="D97" s="655">
        <v>0</v>
      </c>
      <c r="E97" s="655">
        <v>0</v>
      </c>
      <c r="F97" s="655">
        <v>0</v>
      </c>
      <c r="G97" s="655">
        <v>0</v>
      </c>
      <c r="H97" s="655">
        <v>0</v>
      </c>
      <c r="I97" s="644">
        <f t="shared" si="21"/>
        <v>1</v>
      </c>
      <c r="J97" s="644">
        <f t="shared" si="21"/>
        <v>2</v>
      </c>
      <c r="K97" s="644">
        <f t="shared" si="21"/>
        <v>15</v>
      </c>
      <c r="L97" s="644">
        <f t="shared" si="21"/>
        <v>24</v>
      </c>
      <c r="M97" s="644">
        <f t="shared" si="21"/>
        <v>12</v>
      </c>
      <c r="N97" s="644">
        <f t="shared" si="21"/>
        <v>11</v>
      </c>
      <c r="O97" s="644">
        <f t="shared" si="21"/>
        <v>17</v>
      </c>
      <c r="P97" s="644">
        <f t="shared" si="21"/>
        <v>33</v>
      </c>
      <c r="Q97" s="644">
        <f t="shared" si="21"/>
        <v>26</v>
      </c>
      <c r="R97" s="644">
        <f t="shared" si="21"/>
        <v>28</v>
      </c>
      <c r="S97" s="644">
        <f t="shared" si="21"/>
        <v>28</v>
      </c>
      <c r="T97" s="644">
        <f t="shared" si="21"/>
        <v>18</v>
      </c>
      <c r="U97" s="644">
        <f t="shared" si="21"/>
        <v>24</v>
      </c>
      <c r="V97" s="644">
        <f t="shared" si="21"/>
        <v>16</v>
      </c>
      <c r="W97" s="644">
        <f t="shared" si="21"/>
        <v>7</v>
      </c>
      <c r="X97" s="644">
        <f t="shared" si="21"/>
        <v>9</v>
      </c>
      <c r="Y97" s="644">
        <f t="shared" si="21"/>
        <v>0</v>
      </c>
    </row>
    <row r="98" spans="1:25" ht="12.75">
      <c r="A98" s="656"/>
      <c r="B98" s="657" t="s">
        <v>3</v>
      </c>
      <c r="C98" s="658">
        <f>SUM(I98:Y98)</f>
        <v>178</v>
      </c>
      <c r="D98" s="655">
        <v>0</v>
      </c>
      <c r="E98" s="655">
        <v>0</v>
      </c>
      <c r="F98" s="655">
        <v>0</v>
      </c>
      <c r="G98" s="655">
        <v>0</v>
      </c>
      <c r="H98" s="655">
        <v>0</v>
      </c>
      <c r="I98" s="658">
        <v>1</v>
      </c>
      <c r="J98" s="658">
        <v>2</v>
      </c>
      <c r="K98" s="658">
        <v>12</v>
      </c>
      <c r="L98" s="658">
        <v>18</v>
      </c>
      <c r="M98" s="658">
        <v>8</v>
      </c>
      <c r="N98" s="658">
        <v>10</v>
      </c>
      <c r="O98" s="658">
        <v>11</v>
      </c>
      <c r="P98" s="658">
        <v>26</v>
      </c>
      <c r="Q98" s="658">
        <v>19</v>
      </c>
      <c r="R98" s="658">
        <v>17</v>
      </c>
      <c r="S98" s="658">
        <v>13</v>
      </c>
      <c r="T98" s="658">
        <v>7</v>
      </c>
      <c r="U98" s="658">
        <v>16</v>
      </c>
      <c r="V98" s="658">
        <v>8</v>
      </c>
      <c r="W98" s="658">
        <v>5</v>
      </c>
      <c r="X98" s="658">
        <v>5</v>
      </c>
      <c r="Y98" s="658">
        <v>0</v>
      </c>
    </row>
    <row r="99" spans="1:25" ht="12.75">
      <c r="A99" s="656"/>
      <c r="B99" s="657" t="s">
        <v>4</v>
      </c>
      <c r="C99" s="658">
        <f>SUM(I99:Y99)</f>
        <v>93</v>
      </c>
      <c r="D99" s="655">
        <v>0</v>
      </c>
      <c r="E99" s="655">
        <v>0</v>
      </c>
      <c r="F99" s="655">
        <v>0</v>
      </c>
      <c r="G99" s="655">
        <v>0</v>
      </c>
      <c r="H99" s="655">
        <v>0</v>
      </c>
      <c r="I99" s="644">
        <v>0</v>
      </c>
      <c r="J99" s="658">
        <v>0</v>
      </c>
      <c r="K99" s="658">
        <v>3</v>
      </c>
      <c r="L99" s="658">
        <v>6</v>
      </c>
      <c r="M99" s="658">
        <v>4</v>
      </c>
      <c r="N99" s="658">
        <v>1</v>
      </c>
      <c r="O99" s="658">
        <v>6</v>
      </c>
      <c r="P99" s="658">
        <v>7</v>
      </c>
      <c r="Q99" s="644">
        <v>7</v>
      </c>
      <c r="R99" s="658">
        <v>11</v>
      </c>
      <c r="S99" s="658">
        <v>15</v>
      </c>
      <c r="T99" s="658">
        <v>11</v>
      </c>
      <c r="U99" s="644">
        <v>8</v>
      </c>
      <c r="V99" s="658">
        <v>8</v>
      </c>
      <c r="W99" s="658">
        <v>2</v>
      </c>
      <c r="X99" s="658">
        <v>4</v>
      </c>
      <c r="Y99" s="658">
        <v>0</v>
      </c>
    </row>
    <row r="100" spans="1:25" ht="12.75">
      <c r="A100" s="659" t="s">
        <v>280</v>
      </c>
      <c r="B100" s="643"/>
      <c r="C100" s="658"/>
      <c r="D100" s="651"/>
      <c r="E100" s="651"/>
      <c r="F100" s="651"/>
      <c r="G100" s="651"/>
      <c r="H100" s="651"/>
      <c r="I100" s="644"/>
      <c r="J100" s="658"/>
      <c r="K100" s="658"/>
      <c r="L100" s="658"/>
      <c r="M100" s="658"/>
      <c r="N100" s="658"/>
      <c r="O100" s="658"/>
      <c r="P100" s="658"/>
      <c r="Q100" s="644"/>
      <c r="R100" s="658"/>
      <c r="S100" s="658"/>
      <c r="T100" s="658"/>
      <c r="U100" s="644"/>
      <c r="V100" s="658"/>
      <c r="W100" s="658"/>
      <c r="X100" s="658"/>
      <c r="Y100" s="658"/>
    </row>
    <row r="101" spans="1:25" ht="12.75">
      <c r="A101" s="661"/>
      <c r="B101" s="654" t="s">
        <v>0</v>
      </c>
      <c r="C101" s="644">
        <f aca="true" t="shared" si="22" ref="C101:Y101">C102+C103</f>
        <v>237</v>
      </c>
      <c r="D101" s="655">
        <v>0</v>
      </c>
      <c r="E101" s="655">
        <v>0</v>
      </c>
      <c r="F101" s="655">
        <v>0</v>
      </c>
      <c r="G101" s="655">
        <v>0</v>
      </c>
      <c r="H101" s="655">
        <v>0</v>
      </c>
      <c r="I101" s="644">
        <f t="shared" si="22"/>
        <v>0</v>
      </c>
      <c r="J101" s="644">
        <f t="shared" si="22"/>
        <v>2</v>
      </c>
      <c r="K101" s="644">
        <f t="shared" si="22"/>
        <v>15</v>
      </c>
      <c r="L101" s="644">
        <f t="shared" si="22"/>
        <v>21</v>
      </c>
      <c r="M101" s="644">
        <f t="shared" si="22"/>
        <v>14</v>
      </c>
      <c r="N101" s="644">
        <f t="shared" si="22"/>
        <v>10</v>
      </c>
      <c r="O101" s="644">
        <f t="shared" si="22"/>
        <v>20</v>
      </c>
      <c r="P101" s="644">
        <f t="shared" si="22"/>
        <v>19</v>
      </c>
      <c r="Q101" s="644">
        <f t="shared" si="22"/>
        <v>28</v>
      </c>
      <c r="R101" s="644">
        <f t="shared" si="22"/>
        <v>29</v>
      </c>
      <c r="S101" s="644">
        <f t="shared" si="22"/>
        <v>22</v>
      </c>
      <c r="T101" s="644">
        <f t="shared" si="22"/>
        <v>22</v>
      </c>
      <c r="U101" s="644">
        <f t="shared" si="22"/>
        <v>11</v>
      </c>
      <c r="V101" s="644">
        <f t="shared" si="22"/>
        <v>13</v>
      </c>
      <c r="W101" s="644">
        <f t="shared" si="22"/>
        <v>7</v>
      </c>
      <c r="X101" s="644">
        <f t="shared" si="22"/>
        <v>2</v>
      </c>
      <c r="Y101" s="644">
        <f t="shared" si="22"/>
        <v>2</v>
      </c>
    </row>
    <row r="102" spans="1:25" ht="12.75">
      <c r="A102" s="656"/>
      <c r="B102" s="657" t="s">
        <v>3</v>
      </c>
      <c r="C102" s="658">
        <f>SUM(I102:Y102)</f>
        <v>149</v>
      </c>
      <c r="D102" s="655">
        <v>0</v>
      </c>
      <c r="E102" s="655">
        <v>0</v>
      </c>
      <c r="F102" s="655">
        <v>0</v>
      </c>
      <c r="G102" s="655">
        <v>0</v>
      </c>
      <c r="H102" s="655">
        <v>0</v>
      </c>
      <c r="I102" s="658">
        <v>0</v>
      </c>
      <c r="J102" s="658">
        <v>2</v>
      </c>
      <c r="K102" s="658">
        <v>10</v>
      </c>
      <c r="L102" s="658">
        <v>14</v>
      </c>
      <c r="M102" s="658">
        <v>7</v>
      </c>
      <c r="N102" s="658">
        <v>5</v>
      </c>
      <c r="O102" s="658">
        <v>15</v>
      </c>
      <c r="P102" s="658">
        <v>16</v>
      </c>
      <c r="Q102" s="658">
        <v>17</v>
      </c>
      <c r="R102" s="658">
        <v>16</v>
      </c>
      <c r="S102" s="658">
        <v>12</v>
      </c>
      <c r="T102" s="658">
        <v>12</v>
      </c>
      <c r="U102" s="658">
        <v>6</v>
      </c>
      <c r="V102" s="658">
        <v>9</v>
      </c>
      <c r="W102" s="658">
        <v>5</v>
      </c>
      <c r="X102" s="658">
        <v>1</v>
      </c>
      <c r="Y102" s="658">
        <v>2</v>
      </c>
    </row>
    <row r="103" spans="1:25" ht="12.75">
      <c r="A103" s="656"/>
      <c r="B103" s="657" t="s">
        <v>4</v>
      </c>
      <c r="C103" s="658">
        <f>SUM(I103:Y103)</f>
        <v>88</v>
      </c>
      <c r="D103" s="655">
        <v>0</v>
      </c>
      <c r="E103" s="655">
        <v>0</v>
      </c>
      <c r="F103" s="655">
        <v>0</v>
      </c>
      <c r="G103" s="655">
        <v>0</v>
      </c>
      <c r="H103" s="655">
        <v>0</v>
      </c>
      <c r="I103" s="644">
        <v>0</v>
      </c>
      <c r="J103" s="658">
        <v>0</v>
      </c>
      <c r="K103" s="658">
        <v>5</v>
      </c>
      <c r="L103" s="658">
        <v>7</v>
      </c>
      <c r="M103" s="658">
        <v>7</v>
      </c>
      <c r="N103" s="658">
        <v>5</v>
      </c>
      <c r="O103" s="658">
        <v>5</v>
      </c>
      <c r="P103" s="658">
        <v>3</v>
      </c>
      <c r="Q103" s="644">
        <v>11</v>
      </c>
      <c r="R103" s="658">
        <v>13</v>
      </c>
      <c r="S103" s="658">
        <v>10</v>
      </c>
      <c r="T103" s="658">
        <v>10</v>
      </c>
      <c r="U103" s="644">
        <v>5</v>
      </c>
      <c r="V103" s="658">
        <v>4</v>
      </c>
      <c r="W103" s="658">
        <v>2</v>
      </c>
      <c r="X103" s="658">
        <v>1</v>
      </c>
      <c r="Y103" s="658">
        <v>0</v>
      </c>
    </row>
    <row r="104" spans="1:25" ht="12.75">
      <c r="A104" s="642"/>
      <c r="B104" s="643"/>
      <c r="C104" s="644"/>
      <c r="D104" s="849" t="s">
        <v>251</v>
      </c>
      <c r="E104" s="849"/>
      <c r="F104" s="849"/>
      <c r="G104" s="849"/>
      <c r="H104" s="849"/>
      <c r="I104" s="849"/>
      <c r="J104" s="849"/>
      <c r="K104" s="849"/>
      <c r="L104" s="849"/>
      <c r="M104" s="849"/>
      <c r="N104" s="849"/>
      <c r="O104" s="849"/>
      <c r="P104" s="849"/>
      <c r="Q104" s="849"/>
      <c r="R104" s="849"/>
      <c r="S104" s="849"/>
      <c r="T104" s="849"/>
      <c r="U104" s="849"/>
      <c r="V104" s="849"/>
      <c r="W104" s="849"/>
      <c r="X104" s="849"/>
      <c r="Y104" s="849"/>
    </row>
    <row r="105" spans="1:25" ht="13.5" thickBot="1">
      <c r="A105" s="645"/>
      <c r="B105" s="646"/>
      <c r="C105" s="647" t="s">
        <v>0</v>
      </c>
      <c r="D105" s="647" t="s">
        <v>252</v>
      </c>
      <c r="E105" s="647" t="s">
        <v>253</v>
      </c>
      <c r="F105" s="647" t="s">
        <v>254</v>
      </c>
      <c r="G105" s="647" t="s">
        <v>255</v>
      </c>
      <c r="H105" s="647" t="s">
        <v>256</v>
      </c>
      <c r="I105" s="647" t="s">
        <v>226</v>
      </c>
      <c r="J105" s="647" t="s">
        <v>227</v>
      </c>
      <c r="K105" s="647" t="s">
        <v>228</v>
      </c>
      <c r="L105" s="647" t="s">
        <v>229</v>
      </c>
      <c r="M105" s="648" t="s">
        <v>230</v>
      </c>
      <c r="N105" s="647" t="s">
        <v>231</v>
      </c>
      <c r="O105" s="647" t="s">
        <v>232</v>
      </c>
      <c r="P105" s="647" t="s">
        <v>233</v>
      </c>
      <c r="Q105" s="647" t="s">
        <v>234</v>
      </c>
      <c r="R105" s="647" t="s">
        <v>235</v>
      </c>
      <c r="S105" s="647" t="s">
        <v>236</v>
      </c>
      <c r="T105" s="647" t="s">
        <v>237</v>
      </c>
      <c r="U105" s="647" t="s">
        <v>238</v>
      </c>
      <c r="V105" s="647" t="s">
        <v>239</v>
      </c>
      <c r="W105" s="647" t="s">
        <v>240</v>
      </c>
      <c r="X105" s="647" t="s">
        <v>241</v>
      </c>
      <c r="Y105" s="647" t="s">
        <v>23</v>
      </c>
    </row>
    <row r="106" spans="1:25" ht="12.75">
      <c r="A106" s="659" t="s">
        <v>281</v>
      </c>
      <c r="B106" s="643"/>
      <c r="C106" s="658"/>
      <c r="D106" s="651"/>
      <c r="E106" s="651"/>
      <c r="F106" s="651"/>
      <c r="G106" s="651"/>
      <c r="H106" s="651"/>
      <c r="I106" s="644"/>
      <c r="J106" s="658"/>
      <c r="K106" s="658"/>
      <c r="L106" s="658"/>
      <c r="M106" s="658"/>
      <c r="N106" s="658"/>
      <c r="O106" s="658"/>
      <c r="P106" s="658"/>
      <c r="Q106" s="644"/>
      <c r="R106" s="658"/>
      <c r="S106" s="658"/>
      <c r="T106" s="658"/>
      <c r="U106" s="644"/>
      <c r="V106" s="658"/>
      <c r="W106" s="658"/>
      <c r="X106" s="658"/>
      <c r="Y106" s="658"/>
    </row>
    <row r="107" spans="1:25" ht="12.75">
      <c r="A107" s="661"/>
      <c r="B107" s="654" t="s">
        <v>0</v>
      </c>
      <c r="C107" s="644">
        <f aca="true" t="shared" si="23" ref="C107:Y107">C108+C109</f>
        <v>262</v>
      </c>
      <c r="D107" s="655">
        <v>0</v>
      </c>
      <c r="E107" s="655">
        <v>0</v>
      </c>
      <c r="F107" s="655">
        <v>0</v>
      </c>
      <c r="G107" s="655">
        <v>0</v>
      </c>
      <c r="H107" s="655">
        <v>0</v>
      </c>
      <c r="I107" s="644">
        <f t="shared" si="23"/>
        <v>0</v>
      </c>
      <c r="J107" s="644">
        <f t="shared" si="23"/>
        <v>2</v>
      </c>
      <c r="K107" s="644">
        <f t="shared" si="23"/>
        <v>12</v>
      </c>
      <c r="L107" s="644">
        <f t="shared" si="23"/>
        <v>24</v>
      </c>
      <c r="M107" s="644">
        <f t="shared" si="23"/>
        <v>20</v>
      </c>
      <c r="N107" s="644">
        <f t="shared" si="23"/>
        <v>25</v>
      </c>
      <c r="O107" s="644">
        <f t="shared" si="23"/>
        <v>13</v>
      </c>
      <c r="P107" s="644">
        <f t="shared" si="23"/>
        <v>24</v>
      </c>
      <c r="Q107" s="644">
        <f t="shared" si="23"/>
        <v>22</v>
      </c>
      <c r="R107" s="644">
        <f t="shared" si="23"/>
        <v>28</v>
      </c>
      <c r="S107" s="644">
        <f t="shared" si="23"/>
        <v>27</v>
      </c>
      <c r="T107" s="644">
        <f t="shared" si="23"/>
        <v>19</v>
      </c>
      <c r="U107" s="644">
        <f t="shared" si="23"/>
        <v>17</v>
      </c>
      <c r="V107" s="644">
        <f t="shared" si="23"/>
        <v>17</v>
      </c>
      <c r="W107" s="644">
        <f t="shared" si="23"/>
        <v>7</v>
      </c>
      <c r="X107" s="644">
        <f t="shared" si="23"/>
        <v>1</v>
      </c>
      <c r="Y107" s="644">
        <f t="shared" si="23"/>
        <v>4</v>
      </c>
    </row>
    <row r="108" spans="1:25" ht="12.75">
      <c r="A108" s="656"/>
      <c r="B108" s="657" t="s">
        <v>3</v>
      </c>
      <c r="C108" s="658">
        <f>SUM(I108:Y108)</f>
        <v>173</v>
      </c>
      <c r="D108" s="655">
        <v>0</v>
      </c>
      <c r="E108" s="655">
        <v>0</v>
      </c>
      <c r="F108" s="655">
        <v>0</v>
      </c>
      <c r="G108" s="655">
        <v>0</v>
      </c>
      <c r="H108" s="655">
        <v>0</v>
      </c>
      <c r="I108" s="658">
        <v>0</v>
      </c>
      <c r="J108" s="658">
        <v>1</v>
      </c>
      <c r="K108" s="658">
        <v>10</v>
      </c>
      <c r="L108" s="658">
        <v>13</v>
      </c>
      <c r="M108" s="658">
        <v>12</v>
      </c>
      <c r="N108" s="658">
        <v>15</v>
      </c>
      <c r="O108" s="658">
        <v>9</v>
      </c>
      <c r="P108" s="658">
        <v>16</v>
      </c>
      <c r="Q108" s="658">
        <v>16</v>
      </c>
      <c r="R108" s="658">
        <v>20</v>
      </c>
      <c r="S108" s="658">
        <v>19</v>
      </c>
      <c r="T108" s="658">
        <v>13</v>
      </c>
      <c r="U108" s="658">
        <v>8</v>
      </c>
      <c r="V108" s="658">
        <v>12</v>
      </c>
      <c r="W108" s="658">
        <v>5</v>
      </c>
      <c r="X108" s="658">
        <v>1</v>
      </c>
      <c r="Y108" s="658">
        <v>3</v>
      </c>
    </row>
    <row r="109" spans="1:25" ht="12.75">
      <c r="A109" s="656"/>
      <c r="B109" s="657" t="s">
        <v>4</v>
      </c>
      <c r="C109" s="658">
        <f>SUM(I109:Y109)</f>
        <v>89</v>
      </c>
      <c r="D109" s="655">
        <v>0</v>
      </c>
      <c r="E109" s="655">
        <v>0</v>
      </c>
      <c r="F109" s="655">
        <v>0</v>
      </c>
      <c r="G109" s="655">
        <v>0</v>
      </c>
      <c r="H109" s="655">
        <v>0</v>
      </c>
      <c r="I109" s="644">
        <v>0</v>
      </c>
      <c r="J109" s="658">
        <v>1</v>
      </c>
      <c r="K109" s="658">
        <v>2</v>
      </c>
      <c r="L109" s="658">
        <v>11</v>
      </c>
      <c r="M109" s="658">
        <v>8</v>
      </c>
      <c r="N109" s="658">
        <v>10</v>
      </c>
      <c r="O109" s="658">
        <v>4</v>
      </c>
      <c r="P109" s="658">
        <v>8</v>
      </c>
      <c r="Q109" s="644">
        <v>6</v>
      </c>
      <c r="R109" s="658">
        <v>8</v>
      </c>
      <c r="S109" s="658">
        <v>8</v>
      </c>
      <c r="T109" s="658">
        <v>6</v>
      </c>
      <c r="U109" s="644">
        <v>9</v>
      </c>
      <c r="V109" s="658">
        <v>5</v>
      </c>
      <c r="W109" s="658">
        <v>2</v>
      </c>
      <c r="X109" s="658">
        <v>0</v>
      </c>
      <c r="Y109" s="658">
        <v>1</v>
      </c>
    </row>
    <row r="110" spans="1:25" ht="12.75">
      <c r="A110" s="659" t="s">
        <v>282</v>
      </c>
      <c r="B110" s="643"/>
      <c r="C110" s="658"/>
      <c r="D110" s="651"/>
      <c r="E110" s="651"/>
      <c r="F110" s="651"/>
      <c r="G110" s="651"/>
      <c r="H110" s="651"/>
      <c r="I110" s="644"/>
      <c r="J110" s="658"/>
      <c r="K110" s="658"/>
      <c r="L110" s="658"/>
      <c r="M110" s="658"/>
      <c r="N110" s="658"/>
      <c r="O110" s="658"/>
      <c r="P110" s="658"/>
      <c r="Q110" s="644"/>
      <c r="R110" s="658"/>
      <c r="S110" s="658"/>
      <c r="T110" s="658"/>
      <c r="U110" s="644"/>
      <c r="V110" s="658"/>
      <c r="W110" s="658"/>
      <c r="X110" s="658"/>
      <c r="Y110" s="658"/>
    </row>
    <row r="111" spans="1:25" ht="12.75">
      <c r="A111" s="661"/>
      <c r="B111" s="654" t="s">
        <v>0</v>
      </c>
      <c r="C111" s="644">
        <f aca="true" t="shared" si="24" ref="C111:Y111">C112+C113</f>
        <v>261</v>
      </c>
      <c r="D111" s="655">
        <v>0</v>
      </c>
      <c r="E111" s="655">
        <v>0</v>
      </c>
      <c r="F111" s="655">
        <v>0</v>
      </c>
      <c r="G111" s="655">
        <v>0</v>
      </c>
      <c r="H111" s="655">
        <v>0</v>
      </c>
      <c r="I111" s="644">
        <f t="shared" si="24"/>
        <v>0</v>
      </c>
      <c r="J111" s="644">
        <f t="shared" si="24"/>
        <v>3</v>
      </c>
      <c r="K111" s="644">
        <f t="shared" si="24"/>
        <v>19</v>
      </c>
      <c r="L111" s="644">
        <f t="shared" si="24"/>
        <v>20</v>
      </c>
      <c r="M111" s="644">
        <f t="shared" si="24"/>
        <v>18</v>
      </c>
      <c r="N111" s="644">
        <f t="shared" si="24"/>
        <v>17</v>
      </c>
      <c r="O111" s="644">
        <f t="shared" si="24"/>
        <v>12</v>
      </c>
      <c r="P111" s="644">
        <f t="shared" si="24"/>
        <v>14</v>
      </c>
      <c r="Q111" s="644">
        <f t="shared" si="24"/>
        <v>29</v>
      </c>
      <c r="R111" s="644">
        <f t="shared" si="24"/>
        <v>35</v>
      </c>
      <c r="S111" s="644">
        <f t="shared" si="24"/>
        <v>21</v>
      </c>
      <c r="T111" s="644">
        <f t="shared" si="24"/>
        <v>24</v>
      </c>
      <c r="U111" s="644">
        <f t="shared" si="24"/>
        <v>14</v>
      </c>
      <c r="V111" s="644">
        <f t="shared" si="24"/>
        <v>16</v>
      </c>
      <c r="W111" s="644">
        <f t="shared" si="24"/>
        <v>11</v>
      </c>
      <c r="X111" s="644">
        <f t="shared" si="24"/>
        <v>5</v>
      </c>
      <c r="Y111" s="644">
        <f t="shared" si="24"/>
        <v>3</v>
      </c>
    </row>
    <row r="112" spans="1:25" ht="12.75">
      <c r="A112" s="656"/>
      <c r="B112" s="657" t="s">
        <v>3</v>
      </c>
      <c r="C112" s="658">
        <f>SUM(I112:Y112)</f>
        <v>181</v>
      </c>
      <c r="D112" s="655">
        <v>0</v>
      </c>
      <c r="E112" s="655">
        <v>0</v>
      </c>
      <c r="F112" s="655">
        <v>0</v>
      </c>
      <c r="G112" s="655">
        <v>0</v>
      </c>
      <c r="H112" s="655">
        <v>0</v>
      </c>
      <c r="I112" s="658">
        <v>0</v>
      </c>
      <c r="J112" s="658">
        <v>2</v>
      </c>
      <c r="K112" s="658">
        <v>14</v>
      </c>
      <c r="L112" s="658">
        <v>13</v>
      </c>
      <c r="M112" s="658">
        <v>12</v>
      </c>
      <c r="N112" s="658">
        <v>15</v>
      </c>
      <c r="O112" s="658">
        <v>11</v>
      </c>
      <c r="P112" s="658">
        <v>10</v>
      </c>
      <c r="Q112" s="658">
        <v>22</v>
      </c>
      <c r="R112" s="658">
        <v>22</v>
      </c>
      <c r="S112" s="658">
        <v>15</v>
      </c>
      <c r="T112" s="658">
        <v>12</v>
      </c>
      <c r="U112" s="658">
        <v>7</v>
      </c>
      <c r="V112" s="658">
        <v>13</v>
      </c>
      <c r="W112" s="658">
        <v>7</v>
      </c>
      <c r="X112" s="658">
        <v>3</v>
      </c>
      <c r="Y112" s="658">
        <v>3</v>
      </c>
    </row>
    <row r="113" spans="1:25" ht="12.75">
      <c r="A113" s="656"/>
      <c r="B113" s="657" t="s">
        <v>4</v>
      </c>
      <c r="C113" s="658">
        <f>SUM(I113:Y113)</f>
        <v>80</v>
      </c>
      <c r="D113" s="655">
        <v>0</v>
      </c>
      <c r="E113" s="655">
        <v>0</v>
      </c>
      <c r="F113" s="655">
        <v>0</v>
      </c>
      <c r="G113" s="655">
        <v>0</v>
      </c>
      <c r="H113" s="655">
        <v>0</v>
      </c>
      <c r="I113" s="644">
        <v>0</v>
      </c>
      <c r="J113" s="658">
        <v>1</v>
      </c>
      <c r="K113" s="658">
        <v>5</v>
      </c>
      <c r="L113" s="658">
        <v>7</v>
      </c>
      <c r="M113" s="658">
        <v>6</v>
      </c>
      <c r="N113" s="658">
        <v>2</v>
      </c>
      <c r="O113" s="658">
        <v>1</v>
      </c>
      <c r="P113" s="658">
        <v>4</v>
      </c>
      <c r="Q113" s="644">
        <v>7</v>
      </c>
      <c r="R113" s="658">
        <v>13</v>
      </c>
      <c r="S113" s="658">
        <v>6</v>
      </c>
      <c r="T113" s="658">
        <v>12</v>
      </c>
      <c r="U113" s="644">
        <v>7</v>
      </c>
      <c r="V113" s="658">
        <v>3</v>
      </c>
      <c r="W113" s="658">
        <v>4</v>
      </c>
      <c r="X113" s="658">
        <v>2</v>
      </c>
      <c r="Y113" s="658">
        <v>0</v>
      </c>
    </row>
    <row r="114" spans="1:25" ht="12.75">
      <c r="A114" s="659" t="s">
        <v>283</v>
      </c>
      <c r="B114" s="643"/>
      <c r="C114" s="658"/>
      <c r="D114" s="651"/>
      <c r="E114" s="651"/>
      <c r="F114" s="651"/>
      <c r="G114" s="651"/>
      <c r="H114" s="651"/>
      <c r="I114" s="644"/>
      <c r="J114" s="658"/>
      <c r="K114" s="658"/>
      <c r="L114" s="658"/>
      <c r="M114" s="658"/>
      <c r="N114" s="658"/>
      <c r="O114" s="658"/>
      <c r="P114" s="658"/>
      <c r="Q114" s="644"/>
      <c r="R114" s="658"/>
      <c r="S114" s="658"/>
      <c r="T114" s="658"/>
      <c r="U114" s="644"/>
      <c r="V114" s="658"/>
      <c r="W114" s="658"/>
      <c r="X114" s="658"/>
      <c r="Y114" s="658"/>
    </row>
    <row r="115" spans="1:25" ht="12.75">
      <c r="A115" s="661"/>
      <c r="B115" s="654" t="s">
        <v>0</v>
      </c>
      <c r="C115" s="644">
        <f aca="true" t="shared" si="25" ref="C115:Y115">C116+C117</f>
        <v>273</v>
      </c>
      <c r="D115" s="655">
        <v>0</v>
      </c>
      <c r="E115" s="655">
        <v>0</v>
      </c>
      <c r="F115" s="655">
        <v>0</v>
      </c>
      <c r="G115" s="655">
        <v>0</v>
      </c>
      <c r="H115" s="655">
        <v>0</v>
      </c>
      <c r="I115" s="644">
        <f t="shared" si="25"/>
        <v>0</v>
      </c>
      <c r="J115" s="644">
        <f t="shared" si="25"/>
        <v>2</v>
      </c>
      <c r="K115" s="644">
        <f t="shared" si="25"/>
        <v>13</v>
      </c>
      <c r="L115" s="644">
        <f t="shared" si="25"/>
        <v>23</v>
      </c>
      <c r="M115" s="644">
        <f t="shared" si="25"/>
        <v>24</v>
      </c>
      <c r="N115" s="644">
        <f t="shared" si="25"/>
        <v>17</v>
      </c>
      <c r="O115" s="644">
        <f t="shared" si="25"/>
        <v>20</v>
      </c>
      <c r="P115" s="644">
        <f t="shared" si="25"/>
        <v>24</v>
      </c>
      <c r="Q115" s="644">
        <f t="shared" si="25"/>
        <v>26</v>
      </c>
      <c r="R115" s="644">
        <f t="shared" si="25"/>
        <v>19</v>
      </c>
      <c r="S115" s="644">
        <f t="shared" si="25"/>
        <v>28</v>
      </c>
      <c r="T115" s="644">
        <f t="shared" si="25"/>
        <v>31</v>
      </c>
      <c r="U115" s="644">
        <f t="shared" si="25"/>
        <v>19</v>
      </c>
      <c r="V115" s="644">
        <f t="shared" si="25"/>
        <v>17</v>
      </c>
      <c r="W115" s="644">
        <f t="shared" si="25"/>
        <v>3</v>
      </c>
      <c r="X115" s="644">
        <f t="shared" si="25"/>
        <v>4</v>
      </c>
      <c r="Y115" s="644">
        <f t="shared" si="25"/>
        <v>3</v>
      </c>
    </row>
    <row r="116" spans="1:25" ht="12.75">
      <c r="A116" s="656"/>
      <c r="B116" s="657" t="s">
        <v>3</v>
      </c>
      <c r="C116" s="658">
        <f>SUM(I116:Y116)</f>
        <v>187</v>
      </c>
      <c r="D116" s="655">
        <v>0</v>
      </c>
      <c r="E116" s="655">
        <v>0</v>
      </c>
      <c r="F116" s="655">
        <v>0</v>
      </c>
      <c r="G116" s="655">
        <v>0</v>
      </c>
      <c r="H116" s="655">
        <v>0</v>
      </c>
      <c r="I116" s="658">
        <v>0</v>
      </c>
      <c r="J116" s="658">
        <v>1</v>
      </c>
      <c r="K116" s="658">
        <v>10</v>
      </c>
      <c r="L116" s="658">
        <v>17</v>
      </c>
      <c r="M116" s="658">
        <v>13</v>
      </c>
      <c r="N116" s="658">
        <v>12</v>
      </c>
      <c r="O116" s="658">
        <v>15</v>
      </c>
      <c r="P116" s="658">
        <v>14</v>
      </c>
      <c r="Q116" s="658">
        <v>21</v>
      </c>
      <c r="R116" s="658">
        <v>13</v>
      </c>
      <c r="S116" s="658">
        <v>15</v>
      </c>
      <c r="T116" s="658">
        <v>19</v>
      </c>
      <c r="U116" s="658">
        <v>16</v>
      </c>
      <c r="V116" s="658">
        <v>12</v>
      </c>
      <c r="W116" s="658">
        <v>3</v>
      </c>
      <c r="X116" s="658">
        <v>3</v>
      </c>
      <c r="Y116" s="658">
        <v>3</v>
      </c>
    </row>
    <row r="117" spans="1:25" ht="12.75">
      <c r="A117" s="656"/>
      <c r="B117" s="657" t="s">
        <v>4</v>
      </c>
      <c r="C117" s="658">
        <f>SUM(I117:Y117)</f>
        <v>86</v>
      </c>
      <c r="D117" s="655">
        <v>0</v>
      </c>
      <c r="E117" s="655">
        <v>0</v>
      </c>
      <c r="F117" s="655">
        <v>0</v>
      </c>
      <c r="G117" s="655">
        <v>0</v>
      </c>
      <c r="H117" s="655">
        <v>0</v>
      </c>
      <c r="I117" s="644">
        <v>0</v>
      </c>
      <c r="J117" s="658">
        <v>1</v>
      </c>
      <c r="K117" s="658">
        <v>3</v>
      </c>
      <c r="L117" s="658">
        <v>6</v>
      </c>
      <c r="M117" s="658">
        <v>11</v>
      </c>
      <c r="N117" s="658">
        <v>5</v>
      </c>
      <c r="O117" s="658">
        <v>5</v>
      </c>
      <c r="P117" s="658">
        <v>10</v>
      </c>
      <c r="Q117" s="644">
        <v>5</v>
      </c>
      <c r="R117" s="658">
        <v>6</v>
      </c>
      <c r="S117" s="658">
        <v>13</v>
      </c>
      <c r="T117" s="658">
        <v>12</v>
      </c>
      <c r="U117" s="644">
        <v>3</v>
      </c>
      <c r="V117" s="658">
        <v>5</v>
      </c>
      <c r="W117" s="658">
        <v>0</v>
      </c>
      <c r="X117" s="658">
        <v>1</v>
      </c>
      <c r="Y117" s="658">
        <v>0</v>
      </c>
    </row>
    <row r="118" spans="1:25" ht="12.75">
      <c r="A118" s="659" t="s">
        <v>284</v>
      </c>
      <c r="B118" s="660"/>
      <c r="C118" s="658"/>
      <c r="D118" s="651"/>
      <c r="E118" s="651"/>
      <c r="F118" s="651"/>
      <c r="G118" s="651"/>
      <c r="H118" s="651"/>
      <c r="I118" s="644"/>
      <c r="J118" s="658"/>
      <c r="K118" s="658"/>
      <c r="L118" s="658"/>
      <c r="M118" s="658"/>
      <c r="N118" s="658"/>
      <c r="O118" s="658"/>
      <c r="P118" s="658"/>
      <c r="Q118" s="644"/>
      <c r="R118" s="658"/>
      <c r="S118" s="658"/>
      <c r="T118" s="658"/>
      <c r="U118" s="644"/>
      <c r="V118" s="658"/>
      <c r="W118" s="658"/>
      <c r="X118" s="658"/>
      <c r="Y118" s="658"/>
    </row>
    <row r="119" spans="1:25" ht="12.75">
      <c r="A119" s="661"/>
      <c r="B119" s="654" t="s">
        <v>0</v>
      </c>
      <c r="C119" s="644">
        <f aca="true" t="shared" si="26" ref="C119:Y119">C120+C121</f>
        <v>293</v>
      </c>
      <c r="D119" s="655">
        <v>0</v>
      </c>
      <c r="E119" s="655">
        <v>0</v>
      </c>
      <c r="F119" s="655">
        <v>0</v>
      </c>
      <c r="G119" s="655">
        <v>0</v>
      </c>
      <c r="H119" s="655">
        <v>0</v>
      </c>
      <c r="I119" s="644">
        <f t="shared" si="26"/>
        <v>0</v>
      </c>
      <c r="J119" s="644">
        <f t="shared" si="26"/>
        <v>1</v>
      </c>
      <c r="K119" s="644">
        <f t="shared" si="26"/>
        <v>20</v>
      </c>
      <c r="L119" s="644">
        <f t="shared" si="26"/>
        <v>32</v>
      </c>
      <c r="M119" s="644">
        <f t="shared" si="26"/>
        <v>25</v>
      </c>
      <c r="N119" s="644">
        <f t="shared" si="26"/>
        <v>16</v>
      </c>
      <c r="O119" s="644">
        <f t="shared" si="26"/>
        <v>25</v>
      </c>
      <c r="P119" s="644">
        <f t="shared" si="26"/>
        <v>24</v>
      </c>
      <c r="Q119" s="644">
        <f t="shared" si="26"/>
        <v>30</v>
      </c>
      <c r="R119" s="644">
        <f t="shared" si="26"/>
        <v>20</v>
      </c>
      <c r="S119" s="644">
        <f t="shared" si="26"/>
        <v>26</v>
      </c>
      <c r="T119" s="644">
        <f t="shared" si="26"/>
        <v>28</v>
      </c>
      <c r="U119" s="644">
        <f t="shared" si="26"/>
        <v>20</v>
      </c>
      <c r="V119" s="644">
        <f t="shared" si="26"/>
        <v>10</v>
      </c>
      <c r="W119" s="644">
        <f t="shared" si="26"/>
        <v>5</v>
      </c>
      <c r="X119" s="644">
        <f t="shared" si="26"/>
        <v>7</v>
      </c>
      <c r="Y119" s="644">
        <f t="shared" si="26"/>
        <v>4</v>
      </c>
    </row>
    <row r="120" spans="1:25" ht="12.75">
      <c r="A120" s="656"/>
      <c r="B120" s="657" t="s">
        <v>3</v>
      </c>
      <c r="C120" s="658">
        <f>SUM(I120:Y120)</f>
        <v>195</v>
      </c>
      <c r="D120" s="655">
        <v>0</v>
      </c>
      <c r="E120" s="655">
        <v>0</v>
      </c>
      <c r="F120" s="655">
        <v>0</v>
      </c>
      <c r="G120" s="655">
        <v>0</v>
      </c>
      <c r="H120" s="655">
        <v>0</v>
      </c>
      <c r="I120" s="658">
        <v>0</v>
      </c>
      <c r="J120" s="658">
        <v>1</v>
      </c>
      <c r="K120" s="658">
        <v>12</v>
      </c>
      <c r="L120" s="658">
        <v>25</v>
      </c>
      <c r="M120" s="658">
        <v>17</v>
      </c>
      <c r="N120" s="658">
        <v>9</v>
      </c>
      <c r="O120" s="658">
        <v>19</v>
      </c>
      <c r="P120" s="658">
        <v>15</v>
      </c>
      <c r="Q120" s="658">
        <v>20</v>
      </c>
      <c r="R120" s="658">
        <v>13</v>
      </c>
      <c r="S120" s="658">
        <v>16</v>
      </c>
      <c r="T120" s="658">
        <v>17</v>
      </c>
      <c r="U120" s="658">
        <v>12</v>
      </c>
      <c r="V120" s="658">
        <v>7</v>
      </c>
      <c r="W120" s="658">
        <v>4</v>
      </c>
      <c r="X120" s="658">
        <v>5</v>
      </c>
      <c r="Y120" s="658">
        <v>3</v>
      </c>
    </row>
    <row r="121" spans="1:25" ht="12.75">
      <c r="A121" s="656"/>
      <c r="B121" s="657" t="s">
        <v>4</v>
      </c>
      <c r="C121" s="658">
        <f>SUM(I121:Y121)</f>
        <v>98</v>
      </c>
      <c r="D121" s="655">
        <v>0</v>
      </c>
      <c r="E121" s="655">
        <v>0</v>
      </c>
      <c r="F121" s="655">
        <v>0</v>
      </c>
      <c r="G121" s="655">
        <v>0</v>
      </c>
      <c r="H121" s="655">
        <v>0</v>
      </c>
      <c r="I121" s="644">
        <v>0</v>
      </c>
      <c r="J121" s="658">
        <v>0</v>
      </c>
      <c r="K121" s="658">
        <v>8</v>
      </c>
      <c r="L121" s="658">
        <v>7</v>
      </c>
      <c r="M121" s="658">
        <v>8</v>
      </c>
      <c r="N121" s="658">
        <v>7</v>
      </c>
      <c r="O121" s="658">
        <v>6</v>
      </c>
      <c r="P121" s="658">
        <v>9</v>
      </c>
      <c r="Q121" s="644">
        <v>10</v>
      </c>
      <c r="R121" s="658">
        <v>7</v>
      </c>
      <c r="S121" s="658">
        <v>10</v>
      </c>
      <c r="T121" s="658">
        <v>11</v>
      </c>
      <c r="U121" s="644">
        <v>8</v>
      </c>
      <c r="V121" s="658">
        <v>3</v>
      </c>
      <c r="W121" s="658">
        <v>1</v>
      </c>
      <c r="X121" s="658">
        <v>2</v>
      </c>
      <c r="Y121" s="658">
        <v>1</v>
      </c>
    </row>
    <row r="122" spans="1:25" ht="12.75">
      <c r="A122" s="659" t="s">
        <v>285</v>
      </c>
      <c r="B122" s="660"/>
      <c r="C122" s="658"/>
      <c r="D122" s="651"/>
      <c r="E122" s="651"/>
      <c r="F122" s="651"/>
      <c r="G122" s="651"/>
      <c r="H122" s="651"/>
      <c r="I122" s="644"/>
      <c r="J122" s="658"/>
      <c r="K122" s="658"/>
      <c r="L122" s="658"/>
      <c r="M122" s="658"/>
      <c r="N122" s="658"/>
      <c r="O122" s="658"/>
      <c r="P122" s="658"/>
      <c r="Q122" s="644"/>
      <c r="R122" s="658"/>
      <c r="S122" s="658"/>
      <c r="T122" s="658"/>
      <c r="U122" s="644"/>
      <c r="V122" s="658"/>
      <c r="W122" s="658"/>
      <c r="X122" s="658"/>
      <c r="Y122" s="658"/>
    </row>
    <row r="123" spans="1:25" ht="12.75">
      <c r="A123" s="661"/>
      <c r="B123" s="654" t="s">
        <v>0</v>
      </c>
      <c r="C123" s="644">
        <f aca="true" t="shared" si="27" ref="C123:Y123">C124+C125</f>
        <v>291</v>
      </c>
      <c r="D123" s="655">
        <v>0</v>
      </c>
      <c r="E123" s="655">
        <v>0</v>
      </c>
      <c r="F123" s="655">
        <v>0</v>
      </c>
      <c r="G123" s="655">
        <v>0</v>
      </c>
      <c r="H123" s="655">
        <v>0</v>
      </c>
      <c r="I123" s="644">
        <f t="shared" si="27"/>
        <v>0</v>
      </c>
      <c r="J123" s="644">
        <f t="shared" si="27"/>
        <v>1</v>
      </c>
      <c r="K123" s="644">
        <f t="shared" si="27"/>
        <v>15</v>
      </c>
      <c r="L123" s="644">
        <f t="shared" si="27"/>
        <v>27</v>
      </c>
      <c r="M123" s="644">
        <f t="shared" si="27"/>
        <v>28</v>
      </c>
      <c r="N123" s="644">
        <f t="shared" si="27"/>
        <v>18</v>
      </c>
      <c r="O123" s="644">
        <f t="shared" si="27"/>
        <v>17</v>
      </c>
      <c r="P123" s="644">
        <f t="shared" si="27"/>
        <v>24</v>
      </c>
      <c r="Q123" s="644">
        <f t="shared" si="27"/>
        <v>25</v>
      </c>
      <c r="R123" s="644">
        <f t="shared" si="27"/>
        <v>22</v>
      </c>
      <c r="S123" s="644">
        <f t="shared" si="27"/>
        <v>31</v>
      </c>
      <c r="T123" s="644">
        <f t="shared" si="27"/>
        <v>31</v>
      </c>
      <c r="U123" s="644">
        <f t="shared" si="27"/>
        <v>19</v>
      </c>
      <c r="V123" s="644">
        <f t="shared" si="27"/>
        <v>18</v>
      </c>
      <c r="W123" s="644">
        <f t="shared" si="27"/>
        <v>11</v>
      </c>
      <c r="X123" s="644">
        <f t="shared" si="27"/>
        <v>3</v>
      </c>
      <c r="Y123" s="644">
        <f t="shared" si="27"/>
        <v>1</v>
      </c>
    </row>
    <row r="124" spans="1:25" ht="12.75">
      <c r="A124" s="656"/>
      <c r="B124" s="657" t="s">
        <v>3</v>
      </c>
      <c r="C124" s="658">
        <f>SUM(I124:Y124)</f>
        <v>198</v>
      </c>
      <c r="D124" s="655">
        <v>0</v>
      </c>
      <c r="E124" s="655">
        <v>0</v>
      </c>
      <c r="F124" s="655">
        <v>0</v>
      </c>
      <c r="G124" s="655">
        <v>0</v>
      </c>
      <c r="H124" s="655">
        <v>0</v>
      </c>
      <c r="I124" s="658">
        <v>0</v>
      </c>
      <c r="J124" s="658">
        <v>1</v>
      </c>
      <c r="K124" s="658">
        <v>11</v>
      </c>
      <c r="L124" s="658">
        <v>23</v>
      </c>
      <c r="M124" s="658">
        <v>18</v>
      </c>
      <c r="N124" s="658">
        <v>13</v>
      </c>
      <c r="O124" s="658">
        <v>13</v>
      </c>
      <c r="P124" s="658">
        <v>16</v>
      </c>
      <c r="Q124" s="658">
        <v>15</v>
      </c>
      <c r="R124" s="658">
        <v>11</v>
      </c>
      <c r="S124" s="658">
        <v>21</v>
      </c>
      <c r="T124" s="658">
        <v>22</v>
      </c>
      <c r="U124" s="658">
        <v>15</v>
      </c>
      <c r="V124" s="658">
        <v>8</v>
      </c>
      <c r="W124" s="658">
        <v>9</v>
      </c>
      <c r="X124" s="658">
        <v>1</v>
      </c>
      <c r="Y124" s="658">
        <v>1</v>
      </c>
    </row>
    <row r="125" spans="1:25" ht="12.75">
      <c r="A125" s="656"/>
      <c r="B125" s="657" t="s">
        <v>4</v>
      </c>
      <c r="C125" s="658">
        <f>SUM(I125:Y125)</f>
        <v>93</v>
      </c>
      <c r="D125" s="655">
        <v>0</v>
      </c>
      <c r="E125" s="655">
        <v>0</v>
      </c>
      <c r="F125" s="655">
        <v>0</v>
      </c>
      <c r="G125" s="655">
        <v>0</v>
      </c>
      <c r="H125" s="655">
        <v>0</v>
      </c>
      <c r="I125" s="644">
        <v>0</v>
      </c>
      <c r="J125" s="658">
        <v>0</v>
      </c>
      <c r="K125" s="658">
        <v>4</v>
      </c>
      <c r="L125" s="658">
        <v>4</v>
      </c>
      <c r="M125" s="658">
        <v>10</v>
      </c>
      <c r="N125" s="658">
        <v>5</v>
      </c>
      <c r="O125" s="658">
        <v>4</v>
      </c>
      <c r="P125" s="658">
        <v>8</v>
      </c>
      <c r="Q125" s="644">
        <v>10</v>
      </c>
      <c r="R125" s="658">
        <v>11</v>
      </c>
      <c r="S125" s="658">
        <v>10</v>
      </c>
      <c r="T125" s="658">
        <v>9</v>
      </c>
      <c r="U125" s="644">
        <v>4</v>
      </c>
      <c r="V125" s="658">
        <v>10</v>
      </c>
      <c r="W125" s="658">
        <v>2</v>
      </c>
      <c r="X125" s="658">
        <v>2</v>
      </c>
      <c r="Y125" s="658">
        <v>0</v>
      </c>
    </row>
    <row r="126" spans="1:25" ht="12.75">
      <c r="A126" s="659" t="s">
        <v>286</v>
      </c>
      <c r="B126" s="643"/>
      <c r="C126" s="658"/>
      <c r="D126" s="651"/>
      <c r="E126" s="651"/>
      <c r="F126" s="651"/>
      <c r="G126" s="651"/>
      <c r="H126" s="651"/>
      <c r="I126" s="644"/>
      <c r="J126" s="658"/>
      <c r="K126" s="658"/>
      <c r="L126" s="658"/>
      <c r="M126" s="658"/>
      <c r="N126" s="658"/>
      <c r="O126" s="658"/>
      <c r="P126" s="658"/>
      <c r="Q126" s="644"/>
      <c r="R126" s="658"/>
      <c r="S126" s="658"/>
      <c r="T126" s="658"/>
      <c r="U126" s="644"/>
      <c r="V126" s="658"/>
      <c r="W126" s="658"/>
      <c r="X126" s="658"/>
      <c r="Y126" s="658"/>
    </row>
    <row r="127" spans="1:25" ht="12.75">
      <c r="A127" s="661"/>
      <c r="B127" s="654" t="s">
        <v>0</v>
      </c>
      <c r="C127" s="644">
        <f aca="true" t="shared" si="28" ref="C127:Y127">C128+C129</f>
        <v>365</v>
      </c>
      <c r="D127" s="655">
        <v>0</v>
      </c>
      <c r="E127" s="655">
        <v>0</v>
      </c>
      <c r="F127" s="655">
        <v>0</v>
      </c>
      <c r="G127" s="655">
        <v>0</v>
      </c>
      <c r="H127" s="655">
        <v>0</v>
      </c>
      <c r="I127" s="644">
        <f t="shared" si="28"/>
        <v>0</v>
      </c>
      <c r="J127" s="644">
        <f t="shared" si="28"/>
        <v>2</v>
      </c>
      <c r="K127" s="644">
        <f t="shared" si="28"/>
        <v>26</v>
      </c>
      <c r="L127" s="644">
        <f t="shared" si="28"/>
        <v>44</v>
      </c>
      <c r="M127" s="644">
        <f t="shared" si="28"/>
        <v>41</v>
      </c>
      <c r="N127" s="644">
        <f t="shared" si="28"/>
        <v>33</v>
      </c>
      <c r="O127" s="644">
        <f t="shared" si="28"/>
        <v>34</v>
      </c>
      <c r="P127" s="644">
        <f t="shared" si="28"/>
        <v>25</v>
      </c>
      <c r="Q127" s="644">
        <f t="shared" si="28"/>
        <v>30</v>
      </c>
      <c r="R127" s="644">
        <f t="shared" si="28"/>
        <v>29</v>
      </c>
      <c r="S127" s="644">
        <f t="shared" si="28"/>
        <v>28</v>
      </c>
      <c r="T127" s="644">
        <f t="shared" si="28"/>
        <v>20</v>
      </c>
      <c r="U127" s="644">
        <f t="shared" si="28"/>
        <v>20</v>
      </c>
      <c r="V127" s="644">
        <f t="shared" si="28"/>
        <v>11</v>
      </c>
      <c r="W127" s="644">
        <f t="shared" si="28"/>
        <v>11</v>
      </c>
      <c r="X127" s="644">
        <f t="shared" si="28"/>
        <v>8</v>
      </c>
      <c r="Y127" s="644">
        <f t="shared" si="28"/>
        <v>3</v>
      </c>
    </row>
    <row r="128" spans="1:25" ht="12.75">
      <c r="A128" s="656"/>
      <c r="B128" s="657" t="s">
        <v>3</v>
      </c>
      <c r="C128" s="658">
        <f>SUM(I128:Y128)</f>
        <v>256</v>
      </c>
      <c r="D128" s="655">
        <v>0</v>
      </c>
      <c r="E128" s="655">
        <v>0</v>
      </c>
      <c r="F128" s="655">
        <v>0</v>
      </c>
      <c r="G128" s="655">
        <v>0</v>
      </c>
      <c r="H128" s="655">
        <v>0</v>
      </c>
      <c r="I128" s="658">
        <v>0</v>
      </c>
      <c r="J128" s="658">
        <v>1</v>
      </c>
      <c r="K128" s="658">
        <v>23</v>
      </c>
      <c r="L128" s="658">
        <v>36</v>
      </c>
      <c r="M128" s="658">
        <v>29</v>
      </c>
      <c r="N128" s="658">
        <v>23</v>
      </c>
      <c r="O128" s="658">
        <v>20</v>
      </c>
      <c r="P128" s="658">
        <v>18</v>
      </c>
      <c r="Q128" s="658">
        <v>25</v>
      </c>
      <c r="R128" s="658">
        <v>20</v>
      </c>
      <c r="S128" s="658">
        <v>13</v>
      </c>
      <c r="T128" s="658">
        <v>13</v>
      </c>
      <c r="U128" s="658">
        <v>12</v>
      </c>
      <c r="V128" s="658">
        <v>6</v>
      </c>
      <c r="W128" s="658">
        <v>8</v>
      </c>
      <c r="X128" s="658">
        <v>6</v>
      </c>
      <c r="Y128" s="658">
        <v>3</v>
      </c>
    </row>
    <row r="129" spans="1:25" ht="12.75">
      <c r="A129" s="656"/>
      <c r="B129" s="657" t="s">
        <v>4</v>
      </c>
      <c r="C129" s="658">
        <f>SUM(I129:Y129)</f>
        <v>109</v>
      </c>
      <c r="D129" s="655">
        <v>0</v>
      </c>
      <c r="E129" s="655">
        <v>0</v>
      </c>
      <c r="F129" s="655">
        <v>0</v>
      </c>
      <c r="G129" s="655">
        <v>0</v>
      </c>
      <c r="H129" s="655">
        <v>0</v>
      </c>
      <c r="I129" s="644">
        <v>0</v>
      </c>
      <c r="J129" s="658">
        <v>1</v>
      </c>
      <c r="K129" s="658">
        <v>3</v>
      </c>
      <c r="L129" s="658">
        <v>8</v>
      </c>
      <c r="M129" s="658">
        <v>12</v>
      </c>
      <c r="N129" s="658">
        <v>10</v>
      </c>
      <c r="O129" s="658">
        <v>14</v>
      </c>
      <c r="P129" s="658">
        <v>7</v>
      </c>
      <c r="Q129" s="644">
        <v>5</v>
      </c>
      <c r="R129" s="658">
        <v>9</v>
      </c>
      <c r="S129" s="658">
        <v>15</v>
      </c>
      <c r="T129" s="658">
        <v>7</v>
      </c>
      <c r="U129" s="644">
        <v>8</v>
      </c>
      <c r="V129" s="658">
        <v>5</v>
      </c>
      <c r="W129" s="658">
        <v>3</v>
      </c>
      <c r="X129" s="658">
        <v>2</v>
      </c>
      <c r="Y129" s="658">
        <v>0</v>
      </c>
    </row>
    <row r="130" spans="1:25" ht="12.75">
      <c r="A130" s="659" t="s">
        <v>287</v>
      </c>
      <c r="B130" s="643"/>
      <c r="C130" s="658"/>
      <c r="D130" s="651"/>
      <c r="E130" s="651"/>
      <c r="F130" s="651"/>
      <c r="G130" s="651"/>
      <c r="H130" s="651"/>
      <c r="I130" s="644"/>
      <c r="J130" s="658"/>
      <c r="K130" s="658"/>
      <c r="L130" s="658"/>
      <c r="M130" s="658"/>
      <c r="N130" s="658"/>
      <c r="O130" s="658"/>
      <c r="P130" s="658"/>
      <c r="Q130" s="644"/>
      <c r="R130" s="658"/>
      <c r="S130" s="658"/>
      <c r="T130" s="658"/>
      <c r="U130" s="644"/>
      <c r="V130" s="658"/>
      <c r="W130" s="658"/>
      <c r="X130" s="658"/>
      <c r="Y130" s="658"/>
    </row>
    <row r="131" spans="1:25" ht="12.75">
      <c r="A131" s="661"/>
      <c r="B131" s="654" t="s">
        <v>0</v>
      </c>
      <c r="C131" s="644">
        <f aca="true" t="shared" si="29" ref="C131:Y131">C132+C133</f>
        <v>322</v>
      </c>
      <c r="D131" s="655">
        <v>0</v>
      </c>
      <c r="E131" s="655">
        <v>0</v>
      </c>
      <c r="F131" s="655">
        <v>0</v>
      </c>
      <c r="G131" s="655">
        <v>0</v>
      </c>
      <c r="H131" s="655">
        <v>0</v>
      </c>
      <c r="I131" s="644">
        <f t="shared" si="29"/>
        <v>0</v>
      </c>
      <c r="J131" s="644">
        <f t="shared" si="29"/>
        <v>3</v>
      </c>
      <c r="K131" s="644">
        <f t="shared" si="29"/>
        <v>18</v>
      </c>
      <c r="L131" s="644">
        <f t="shared" si="29"/>
        <v>37</v>
      </c>
      <c r="M131" s="644">
        <f t="shared" si="29"/>
        <v>29</v>
      </c>
      <c r="N131" s="644">
        <f t="shared" si="29"/>
        <v>22</v>
      </c>
      <c r="O131" s="644">
        <f t="shared" si="29"/>
        <v>20</v>
      </c>
      <c r="P131" s="644">
        <f t="shared" si="29"/>
        <v>23</v>
      </c>
      <c r="Q131" s="644">
        <f t="shared" si="29"/>
        <v>29</v>
      </c>
      <c r="R131" s="644">
        <f t="shared" si="29"/>
        <v>25</v>
      </c>
      <c r="S131" s="644">
        <f t="shared" si="29"/>
        <v>30</v>
      </c>
      <c r="T131" s="644">
        <f t="shared" si="29"/>
        <v>32</v>
      </c>
      <c r="U131" s="644">
        <f t="shared" si="29"/>
        <v>15</v>
      </c>
      <c r="V131" s="644">
        <f t="shared" si="29"/>
        <v>20</v>
      </c>
      <c r="W131" s="644">
        <f t="shared" si="29"/>
        <v>13</v>
      </c>
      <c r="X131" s="644">
        <f t="shared" si="29"/>
        <v>4</v>
      </c>
      <c r="Y131" s="644">
        <f t="shared" si="29"/>
        <v>2</v>
      </c>
    </row>
    <row r="132" spans="1:25" ht="12.75">
      <c r="A132" s="656"/>
      <c r="B132" s="657" t="s">
        <v>3</v>
      </c>
      <c r="C132" s="658">
        <f>SUM(I132:Y132)</f>
        <v>208</v>
      </c>
      <c r="D132" s="655">
        <v>0</v>
      </c>
      <c r="E132" s="655">
        <v>0</v>
      </c>
      <c r="F132" s="655">
        <v>0</v>
      </c>
      <c r="G132" s="655">
        <v>0</v>
      </c>
      <c r="H132" s="655">
        <v>0</v>
      </c>
      <c r="I132" s="658">
        <v>0</v>
      </c>
      <c r="J132" s="658">
        <v>2</v>
      </c>
      <c r="K132" s="658">
        <v>17</v>
      </c>
      <c r="L132" s="658">
        <v>30</v>
      </c>
      <c r="M132" s="658">
        <v>21</v>
      </c>
      <c r="N132" s="658">
        <v>16</v>
      </c>
      <c r="O132" s="658">
        <v>12</v>
      </c>
      <c r="P132" s="658">
        <v>15</v>
      </c>
      <c r="Q132" s="658">
        <v>16</v>
      </c>
      <c r="R132" s="658">
        <v>15</v>
      </c>
      <c r="S132" s="658">
        <v>13</v>
      </c>
      <c r="T132" s="658">
        <v>17</v>
      </c>
      <c r="U132" s="658">
        <v>9</v>
      </c>
      <c r="V132" s="658">
        <v>13</v>
      </c>
      <c r="W132" s="658">
        <v>8</v>
      </c>
      <c r="X132" s="658">
        <v>3</v>
      </c>
      <c r="Y132" s="658">
        <v>1</v>
      </c>
    </row>
    <row r="133" spans="1:25" ht="12.75">
      <c r="A133" s="656"/>
      <c r="B133" s="657" t="s">
        <v>4</v>
      </c>
      <c r="C133" s="658">
        <f>SUM(I133:Y133)</f>
        <v>114</v>
      </c>
      <c r="D133" s="655">
        <v>0</v>
      </c>
      <c r="E133" s="655">
        <v>0</v>
      </c>
      <c r="F133" s="655">
        <v>0</v>
      </c>
      <c r="G133" s="655">
        <v>0</v>
      </c>
      <c r="H133" s="655">
        <v>0</v>
      </c>
      <c r="I133" s="644">
        <v>0</v>
      </c>
      <c r="J133" s="658">
        <v>1</v>
      </c>
      <c r="K133" s="658">
        <v>1</v>
      </c>
      <c r="L133" s="658">
        <v>7</v>
      </c>
      <c r="M133" s="658">
        <v>8</v>
      </c>
      <c r="N133" s="658">
        <v>6</v>
      </c>
      <c r="O133" s="658">
        <v>8</v>
      </c>
      <c r="P133" s="658">
        <v>8</v>
      </c>
      <c r="Q133" s="644">
        <v>13</v>
      </c>
      <c r="R133" s="658">
        <v>10</v>
      </c>
      <c r="S133" s="658">
        <v>17</v>
      </c>
      <c r="T133" s="658">
        <v>15</v>
      </c>
      <c r="U133" s="644">
        <v>6</v>
      </c>
      <c r="V133" s="658">
        <v>7</v>
      </c>
      <c r="W133" s="658">
        <v>5</v>
      </c>
      <c r="X133" s="658">
        <v>1</v>
      </c>
      <c r="Y133" s="658">
        <v>1</v>
      </c>
    </row>
    <row r="134" spans="1:25" ht="12.75">
      <c r="A134" s="659" t="s">
        <v>288</v>
      </c>
      <c r="B134" s="643"/>
      <c r="C134" s="658"/>
      <c r="D134" s="651"/>
      <c r="E134" s="651"/>
      <c r="F134" s="651"/>
      <c r="G134" s="651"/>
      <c r="H134" s="651"/>
      <c r="I134" s="644"/>
      <c r="J134" s="658"/>
      <c r="K134" s="658"/>
      <c r="L134" s="658"/>
      <c r="M134" s="658"/>
      <c r="N134" s="658"/>
      <c r="O134" s="658"/>
      <c r="P134" s="658"/>
      <c r="Q134" s="644"/>
      <c r="R134" s="658"/>
      <c r="S134" s="658"/>
      <c r="T134" s="658"/>
      <c r="U134" s="644"/>
      <c r="V134" s="658"/>
      <c r="W134" s="658"/>
      <c r="X134" s="658"/>
      <c r="Y134" s="658"/>
    </row>
    <row r="135" spans="1:25" ht="12.75">
      <c r="A135" s="661"/>
      <c r="B135" s="654" t="s">
        <v>0</v>
      </c>
      <c r="C135" s="644">
        <f aca="true" t="shared" si="30" ref="C135:Y135">C136+C137</f>
        <v>302</v>
      </c>
      <c r="D135" s="655">
        <v>0</v>
      </c>
      <c r="E135" s="655">
        <v>0</v>
      </c>
      <c r="F135" s="655">
        <v>0</v>
      </c>
      <c r="G135" s="655">
        <v>0</v>
      </c>
      <c r="H135" s="655">
        <v>0</v>
      </c>
      <c r="I135" s="644">
        <f t="shared" si="30"/>
        <v>0</v>
      </c>
      <c r="J135" s="644">
        <f t="shared" si="30"/>
        <v>0</v>
      </c>
      <c r="K135" s="644">
        <f t="shared" si="30"/>
        <v>23</v>
      </c>
      <c r="L135" s="644">
        <f t="shared" si="30"/>
        <v>24</v>
      </c>
      <c r="M135" s="644">
        <f t="shared" si="30"/>
        <v>31</v>
      </c>
      <c r="N135" s="644">
        <f t="shared" si="30"/>
        <v>26</v>
      </c>
      <c r="O135" s="644">
        <f t="shared" si="30"/>
        <v>21</v>
      </c>
      <c r="P135" s="644">
        <f t="shared" si="30"/>
        <v>19</v>
      </c>
      <c r="Q135" s="644">
        <f t="shared" si="30"/>
        <v>31</v>
      </c>
      <c r="R135" s="644">
        <f t="shared" si="30"/>
        <v>27</v>
      </c>
      <c r="S135" s="644">
        <f t="shared" si="30"/>
        <v>23</v>
      </c>
      <c r="T135" s="644">
        <f t="shared" si="30"/>
        <v>24</v>
      </c>
      <c r="U135" s="644">
        <f t="shared" si="30"/>
        <v>16</v>
      </c>
      <c r="V135" s="644">
        <f t="shared" si="30"/>
        <v>17</v>
      </c>
      <c r="W135" s="644">
        <f t="shared" si="30"/>
        <v>14</v>
      </c>
      <c r="X135" s="644">
        <f t="shared" si="30"/>
        <v>5</v>
      </c>
      <c r="Y135" s="644">
        <f t="shared" si="30"/>
        <v>1</v>
      </c>
    </row>
    <row r="136" spans="1:25" ht="12.75">
      <c r="A136" s="656"/>
      <c r="B136" s="657" t="s">
        <v>3</v>
      </c>
      <c r="C136" s="658">
        <f>SUM(I136:Y136)</f>
        <v>213</v>
      </c>
      <c r="D136" s="655">
        <v>0</v>
      </c>
      <c r="E136" s="655">
        <v>0</v>
      </c>
      <c r="F136" s="655">
        <v>0</v>
      </c>
      <c r="G136" s="655">
        <v>0</v>
      </c>
      <c r="H136" s="655">
        <v>0</v>
      </c>
      <c r="I136" s="658">
        <v>0</v>
      </c>
      <c r="J136" s="658">
        <v>0</v>
      </c>
      <c r="K136" s="658">
        <v>17</v>
      </c>
      <c r="L136" s="658">
        <v>19</v>
      </c>
      <c r="M136" s="658">
        <v>22</v>
      </c>
      <c r="N136" s="658">
        <v>21</v>
      </c>
      <c r="O136" s="658">
        <v>14</v>
      </c>
      <c r="P136" s="658">
        <v>14</v>
      </c>
      <c r="Q136" s="658">
        <v>24</v>
      </c>
      <c r="R136" s="658">
        <v>22</v>
      </c>
      <c r="S136" s="658">
        <v>12</v>
      </c>
      <c r="T136" s="658">
        <v>17</v>
      </c>
      <c r="U136" s="658">
        <v>9</v>
      </c>
      <c r="V136" s="658">
        <v>9</v>
      </c>
      <c r="W136" s="658">
        <v>8</v>
      </c>
      <c r="X136" s="658">
        <v>4</v>
      </c>
      <c r="Y136" s="658">
        <v>1</v>
      </c>
    </row>
    <row r="137" spans="1:25" ht="12.75">
      <c r="A137" s="656"/>
      <c r="B137" s="657" t="s">
        <v>4</v>
      </c>
      <c r="C137" s="658">
        <f>SUM(I137:Y137)</f>
        <v>89</v>
      </c>
      <c r="D137" s="655">
        <v>0</v>
      </c>
      <c r="E137" s="655">
        <v>0</v>
      </c>
      <c r="F137" s="655">
        <v>0</v>
      </c>
      <c r="G137" s="655">
        <v>0</v>
      </c>
      <c r="H137" s="655">
        <v>0</v>
      </c>
      <c r="I137" s="644">
        <v>0</v>
      </c>
      <c r="J137" s="658">
        <v>0</v>
      </c>
      <c r="K137" s="658">
        <v>6</v>
      </c>
      <c r="L137" s="658">
        <v>5</v>
      </c>
      <c r="M137" s="658">
        <v>9</v>
      </c>
      <c r="N137" s="658">
        <v>5</v>
      </c>
      <c r="O137" s="658">
        <v>7</v>
      </c>
      <c r="P137" s="658">
        <v>5</v>
      </c>
      <c r="Q137" s="644">
        <v>7</v>
      </c>
      <c r="R137" s="658">
        <v>5</v>
      </c>
      <c r="S137" s="658">
        <v>11</v>
      </c>
      <c r="T137" s="658">
        <v>7</v>
      </c>
      <c r="U137" s="644">
        <v>7</v>
      </c>
      <c r="V137" s="658">
        <v>8</v>
      </c>
      <c r="W137" s="658">
        <v>6</v>
      </c>
      <c r="X137" s="658">
        <v>1</v>
      </c>
      <c r="Y137" s="658">
        <v>0</v>
      </c>
    </row>
    <row r="138" spans="1:25" ht="12.75">
      <c r="A138" s="642"/>
      <c r="B138" s="643"/>
      <c r="C138" s="644"/>
      <c r="D138" s="849" t="s">
        <v>251</v>
      </c>
      <c r="E138" s="849"/>
      <c r="F138" s="849"/>
      <c r="G138" s="849"/>
      <c r="H138" s="849"/>
      <c r="I138" s="849"/>
      <c r="J138" s="849"/>
      <c r="K138" s="849"/>
      <c r="L138" s="849"/>
      <c r="M138" s="849"/>
      <c r="N138" s="849"/>
      <c r="O138" s="849"/>
      <c r="P138" s="849"/>
      <c r="Q138" s="849"/>
      <c r="R138" s="849"/>
      <c r="S138" s="849"/>
      <c r="T138" s="849"/>
      <c r="U138" s="849"/>
      <c r="V138" s="849"/>
      <c r="W138" s="849"/>
      <c r="X138" s="849"/>
      <c r="Y138" s="849"/>
    </row>
    <row r="139" spans="1:25" ht="13.5" thickBot="1">
      <c r="A139" s="645"/>
      <c r="B139" s="646"/>
      <c r="C139" s="647" t="s">
        <v>0</v>
      </c>
      <c r="D139" s="647" t="s">
        <v>252</v>
      </c>
      <c r="E139" s="647" t="s">
        <v>253</v>
      </c>
      <c r="F139" s="647" t="s">
        <v>254</v>
      </c>
      <c r="G139" s="647" t="s">
        <v>255</v>
      </c>
      <c r="H139" s="647" t="s">
        <v>256</v>
      </c>
      <c r="I139" s="647" t="s">
        <v>226</v>
      </c>
      <c r="J139" s="647" t="s">
        <v>227</v>
      </c>
      <c r="K139" s="647" t="s">
        <v>228</v>
      </c>
      <c r="L139" s="647" t="s">
        <v>229</v>
      </c>
      <c r="M139" s="648" t="s">
        <v>230</v>
      </c>
      <c r="N139" s="647" t="s">
        <v>231</v>
      </c>
      <c r="O139" s="647" t="s">
        <v>232</v>
      </c>
      <c r="P139" s="647" t="s">
        <v>233</v>
      </c>
      <c r="Q139" s="647" t="s">
        <v>234</v>
      </c>
      <c r="R139" s="647" t="s">
        <v>235</v>
      </c>
      <c r="S139" s="647" t="s">
        <v>236</v>
      </c>
      <c r="T139" s="647" t="s">
        <v>237</v>
      </c>
      <c r="U139" s="647" t="s">
        <v>238</v>
      </c>
      <c r="V139" s="647" t="s">
        <v>239</v>
      </c>
      <c r="W139" s="647" t="s">
        <v>240</v>
      </c>
      <c r="X139" s="647" t="s">
        <v>241</v>
      </c>
      <c r="Y139" s="647" t="s">
        <v>23</v>
      </c>
    </row>
    <row r="140" spans="1:25" ht="12.75">
      <c r="A140" s="659" t="s">
        <v>289</v>
      </c>
      <c r="B140" s="643"/>
      <c r="C140" s="658"/>
      <c r="D140" s="651"/>
      <c r="E140" s="651"/>
      <c r="F140" s="651"/>
      <c r="G140" s="651"/>
      <c r="H140" s="651"/>
      <c r="I140" s="644"/>
      <c r="J140" s="658"/>
      <c r="K140" s="658"/>
      <c r="L140" s="658"/>
      <c r="M140" s="658"/>
      <c r="N140" s="658"/>
      <c r="O140" s="658"/>
      <c r="P140" s="658"/>
      <c r="Q140" s="644"/>
      <c r="R140" s="658"/>
      <c r="S140" s="658"/>
      <c r="T140" s="658"/>
      <c r="U140" s="644"/>
      <c r="V140" s="658"/>
      <c r="W140" s="658"/>
      <c r="X140" s="658"/>
      <c r="Y140" s="658"/>
    </row>
    <row r="141" spans="1:25" ht="12.75">
      <c r="A141" s="661"/>
      <c r="B141" s="654" t="s">
        <v>0</v>
      </c>
      <c r="C141" s="644">
        <f aca="true" t="shared" si="31" ref="C141:Y141">C142+C143</f>
        <v>337</v>
      </c>
      <c r="D141" s="655">
        <v>0</v>
      </c>
      <c r="E141" s="655">
        <v>0</v>
      </c>
      <c r="F141" s="655">
        <v>0</v>
      </c>
      <c r="G141" s="655">
        <v>0</v>
      </c>
      <c r="H141" s="655">
        <v>0</v>
      </c>
      <c r="I141" s="644">
        <f t="shared" si="31"/>
        <v>0</v>
      </c>
      <c r="J141" s="644">
        <f t="shared" si="31"/>
        <v>2</v>
      </c>
      <c r="K141" s="644">
        <f t="shared" si="31"/>
        <v>34</v>
      </c>
      <c r="L141" s="644">
        <f t="shared" si="31"/>
        <v>47</v>
      </c>
      <c r="M141" s="644">
        <f t="shared" si="31"/>
        <v>34</v>
      </c>
      <c r="N141" s="644">
        <f t="shared" si="31"/>
        <v>30</v>
      </c>
      <c r="O141" s="644">
        <f t="shared" si="31"/>
        <v>24</v>
      </c>
      <c r="P141" s="644">
        <f t="shared" si="31"/>
        <v>19</v>
      </c>
      <c r="Q141" s="644">
        <f t="shared" si="31"/>
        <v>16</v>
      </c>
      <c r="R141" s="644">
        <f t="shared" si="31"/>
        <v>34</v>
      </c>
      <c r="S141" s="644">
        <f t="shared" si="31"/>
        <v>20</v>
      </c>
      <c r="T141" s="644">
        <f t="shared" si="31"/>
        <v>15</v>
      </c>
      <c r="U141" s="644">
        <f t="shared" si="31"/>
        <v>17</v>
      </c>
      <c r="V141" s="644">
        <f t="shared" si="31"/>
        <v>19</v>
      </c>
      <c r="W141" s="644">
        <f t="shared" si="31"/>
        <v>13</v>
      </c>
      <c r="X141" s="644">
        <f t="shared" si="31"/>
        <v>7</v>
      </c>
      <c r="Y141" s="644">
        <f t="shared" si="31"/>
        <v>6</v>
      </c>
    </row>
    <row r="142" spans="1:25" ht="12.75">
      <c r="A142" s="656"/>
      <c r="B142" s="657" t="s">
        <v>3</v>
      </c>
      <c r="C142" s="658">
        <f>SUM(I142:Y142)</f>
        <v>225</v>
      </c>
      <c r="D142" s="655">
        <v>0</v>
      </c>
      <c r="E142" s="655">
        <v>0</v>
      </c>
      <c r="F142" s="655">
        <v>0</v>
      </c>
      <c r="G142" s="655">
        <v>0</v>
      </c>
      <c r="H142" s="655">
        <v>0</v>
      </c>
      <c r="I142" s="658">
        <v>0</v>
      </c>
      <c r="J142" s="658">
        <v>2</v>
      </c>
      <c r="K142" s="658">
        <v>20</v>
      </c>
      <c r="L142" s="658">
        <v>38</v>
      </c>
      <c r="M142" s="658">
        <v>25</v>
      </c>
      <c r="N142" s="658">
        <v>17</v>
      </c>
      <c r="O142" s="658">
        <v>18</v>
      </c>
      <c r="P142" s="658">
        <v>13</v>
      </c>
      <c r="Q142" s="658">
        <v>11</v>
      </c>
      <c r="R142" s="658">
        <v>16</v>
      </c>
      <c r="S142" s="658">
        <v>16</v>
      </c>
      <c r="T142" s="658">
        <v>13</v>
      </c>
      <c r="U142" s="658">
        <v>10</v>
      </c>
      <c r="V142" s="658">
        <v>12</v>
      </c>
      <c r="W142" s="658">
        <v>6</v>
      </c>
      <c r="X142" s="658">
        <v>5</v>
      </c>
      <c r="Y142" s="658">
        <v>3</v>
      </c>
    </row>
    <row r="143" spans="1:25" ht="12.75">
      <c r="A143" s="656"/>
      <c r="B143" s="657" t="s">
        <v>4</v>
      </c>
      <c r="C143" s="658">
        <f>SUM(I143:Y143)</f>
        <v>112</v>
      </c>
      <c r="D143" s="655">
        <v>0</v>
      </c>
      <c r="E143" s="655">
        <v>0</v>
      </c>
      <c r="F143" s="655">
        <v>0</v>
      </c>
      <c r="G143" s="655">
        <v>0</v>
      </c>
      <c r="H143" s="655">
        <v>0</v>
      </c>
      <c r="I143" s="644">
        <v>0</v>
      </c>
      <c r="J143" s="658">
        <v>0</v>
      </c>
      <c r="K143" s="658">
        <v>14</v>
      </c>
      <c r="L143" s="658">
        <v>9</v>
      </c>
      <c r="M143" s="658">
        <v>9</v>
      </c>
      <c r="N143" s="658">
        <v>13</v>
      </c>
      <c r="O143" s="658">
        <v>6</v>
      </c>
      <c r="P143" s="658">
        <v>6</v>
      </c>
      <c r="Q143" s="644">
        <v>5</v>
      </c>
      <c r="R143" s="658">
        <v>18</v>
      </c>
      <c r="S143" s="658">
        <v>4</v>
      </c>
      <c r="T143" s="658">
        <v>2</v>
      </c>
      <c r="U143" s="644">
        <v>7</v>
      </c>
      <c r="V143" s="658">
        <v>7</v>
      </c>
      <c r="W143" s="658">
        <v>7</v>
      </c>
      <c r="X143" s="658">
        <v>2</v>
      </c>
      <c r="Y143" s="658">
        <v>3</v>
      </c>
    </row>
    <row r="144" spans="1:25" ht="12.75">
      <c r="A144" s="659" t="s">
        <v>290</v>
      </c>
      <c r="B144" s="643"/>
      <c r="C144" s="658"/>
      <c r="D144" s="651"/>
      <c r="E144" s="651"/>
      <c r="F144" s="651"/>
      <c r="G144" s="651"/>
      <c r="H144" s="651"/>
      <c r="I144" s="644"/>
      <c r="J144" s="658"/>
      <c r="K144" s="658"/>
      <c r="L144" s="658"/>
      <c r="M144" s="658"/>
      <c r="N144" s="658"/>
      <c r="O144" s="658"/>
      <c r="P144" s="658"/>
      <c r="Q144" s="644"/>
      <c r="R144" s="658"/>
      <c r="S144" s="658"/>
      <c r="T144" s="658"/>
      <c r="U144" s="644"/>
      <c r="V144" s="658"/>
      <c r="W144" s="658"/>
      <c r="X144" s="658"/>
      <c r="Y144" s="658"/>
    </row>
    <row r="145" spans="1:25" ht="12.75">
      <c r="A145" s="661"/>
      <c r="B145" s="654" t="s">
        <v>0</v>
      </c>
      <c r="C145" s="644">
        <f aca="true" t="shared" si="32" ref="C145:Y145">C146+C147</f>
        <v>320</v>
      </c>
      <c r="D145" s="655">
        <v>0</v>
      </c>
      <c r="E145" s="655">
        <v>0</v>
      </c>
      <c r="F145" s="655">
        <v>0</v>
      </c>
      <c r="G145" s="655">
        <v>0</v>
      </c>
      <c r="H145" s="655">
        <v>0</v>
      </c>
      <c r="I145" s="644">
        <f t="shared" si="32"/>
        <v>0</v>
      </c>
      <c r="J145" s="644">
        <f t="shared" si="32"/>
        <v>4</v>
      </c>
      <c r="K145" s="644">
        <f t="shared" si="32"/>
        <v>17</v>
      </c>
      <c r="L145" s="644">
        <f t="shared" si="32"/>
        <v>43</v>
      </c>
      <c r="M145" s="644">
        <f t="shared" si="32"/>
        <v>26</v>
      </c>
      <c r="N145" s="644">
        <f t="shared" si="32"/>
        <v>27</v>
      </c>
      <c r="O145" s="644">
        <f t="shared" si="32"/>
        <v>30</v>
      </c>
      <c r="P145" s="644">
        <f t="shared" si="32"/>
        <v>20</v>
      </c>
      <c r="Q145" s="644">
        <f t="shared" si="32"/>
        <v>24</v>
      </c>
      <c r="R145" s="644">
        <f t="shared" si="32"/>
        <v>19</v>
      </c>
      <c r="S145" s="644">
        <f t="shared" si="32"/>
        <v>25</v>
      </c>
      <c r="T145" s="644">
        <f t="shared" si="32"/>
        <v>25</v>
      </c>
      <c r="U145" s="644">
        <f t="shared" si="32"/>
        <v>15</v>
      </c>
      <c r="V145" s="644">
        <f t="shared" si="32"/>
        <v>23</v>
      </c>
      <c r="W145" s="644">
        <f t="shared" si="32"/>
        <v>11</v>
      </c>
      <c r="X145" s="644">
        <f t="shared" si="32"/>
        <v>8</v>
      </c>
      <c r="Y145" s="644">
        <f t="shared" si="32"/>
        <v>3</v>
      </c>
    </row>
    <row r="146" spans="1:25" ht="12.75">
      <c r="A146" s="656"/>
      <c r="B146" s="657" t="s">
        <v>3</v>
      </c>
      <c r="C146" s="658">
        <f>SUM(I146:Y146)</f>
        <v>241</v>
      </c>
      <c r="D146" s="655">
        <v>0</v>
      </c>
      <c r="E146" s="655">
        <v>0</v>
      </c>
      <c r="F146" s="655">
        <v>0</v>
      </c>
      <c r="G146" s="655">
        <v>0</v>
      </c>
      <c r="H146" s="655">
        <v>0</v>
      </c>
      <c r="I146" s="658">
        <v>0</v>
      </c>
      <c r="J146" s="658">
        <v>4</v>
      </c>
      <c r="K146" s="658">
        <v>14</v>
      </c>
      <c r="L146" s="658">
        <v>36</v>
      </c>
      <c r="M146" s="658">
        <v>16</v>
      </c>
      <c r="N146" s="658">
        <v>21</v>
      </c>
      <c r="O146" s="658">
        <v>25</v>
      </c>
      <c r="P146" s="658">
        <v>17</v>
      </c>
      <c r="Q146" s="658">
        <v>19</v>
      </c>
      <c r="R146" s="658">
        <v>12</v>
      </c>
      <c r="S146" s="658">
        <v>19</v>
      </c>
      <c r="T146" s="658">
        <v>17</v>
      </c>
      <c r="U146" s="658">
        <v>12</v>
      </c>
      <c r="V146" s="658">
        <v>17</v>
      </c>
      <c r="W146" s="658">
        <v>6</v>
      </c>
      <c r="X146" s="658">
        <v>3</v>
      </c>
      <c r="Y146" s="658">
        <v>3</v>
      </c>
    </row>
    <row r="147" spans="1:25" ht="12.75">
      <c r="A147" s="656"/>
      <c r="B147" s="657" t="s">
        <v>4</v>
      </c>
      <c r="C147" s="658">
        <f>SUM(I147:Y147)</f>
        <v>79</v>
      </c>
      <c r="D147" s="655">
        <v>0</v>
      </c>
      <c r="E147" s="655">
        <v>0</v>
      </c>
      <c r="F147" s="655">
        <v>0</v>
      </c>
      <c r="G147" s="655">
        <v>0</v>
      </c>
      <c r="H147" s="655">
        <v>0</v>
      </c>
      <c r="I147" s="644">
        <v>0</v>
      </c>
      <c r="J147" s="658">
        <v>0</v>
      </c>
      <c r="K147" s="658">
        <v>3</v>
      </c>
      <c r="L147" s="658">
        <v>7</v>
      </c>
      <c r="M147" s="658">
        <v>10</v>
      </c>
      <c r="N147" s="658">
        <v>6</v>
      </c>
      <c r="O147" s="658">
        <v>5</v>
      </c>
      <c r="P147" s="658">
        <v>3</v>
      </c>
      <c r="Q147" s="644">
        <v>5</v>
      </c>
      <c r="R147" s="658">
        <v>7</v>
      </c>
      <c r="S147" s="658">
        <v>6</v>
      </c>
      <c r="T147" s="658">
        <v>8</v>
      </c>
      <c r="U147" s="644">
        <v>3</v>
      </c>
      <c r="V147" s="658">
        <v>6</v>
      </c>
      <c r="W147" s="658">
        <v>5</v>
      </c>
      <c r="X147" s="658">
        <v>5</v>
      </c>
      <c r="Y147" s="658">
        <v>0</v>
      </c>
    </row>
    <row r="148" spans="1:25" ht="12.75">
      <c r="A148" s="659" t="s">
        <v>291</v>
      </c>
      <c r="B148" s="660"/>
      <c r="C148" s="658"/>
      <c r="D148" s="651"/>
      <c r="E148" s="651"/>
      <c r="F148" s="651"/>
      <c r="G148" s="651"/>
      <c r="H148" s="651"/>
      <c r="I148" s="644"/>
      <c r="J148" s="658"/>
      <c r="K148" s="658"/>
      <c r="L148" s="658"/>
      <c r="M148" s="658"/>
      <c r="N148" s="658"/>
      <c r="O148" s="658"/>
      <c r="P148" s="658"/>
      <c r="Q148" s="644"/>
      <c r="R148" s="658"/>
      <c r="S148" s="658"/>
      <c r="T148" s="658"/>
      <c r="U148" s="644"/>
      <c r="V148" s="658"/>
      <c r="W148" s="658"/>
      <c r="X148" s="658"/>
      <c r="Y148" s="658"/>
    </row>
    <row r="149" spans="1:25" ht="12.75">
      <c r="A149" s="661"/>
      <c r="B149" s="654" t="s">
        <v>0</v>
      </c>
      <c r="C149" s="644">
        <f aca="true" t="shared" si="33" ref="C149:Y149">C150+C151</f>
        <v>364</v>
      </c>
      <c r="D149" s="655">
        <v>0</v>
      </c>
      <c r="E149" s="655">
        <v>0</v>
      </c>
      <c r="F149" s="655">
        <v>0</v>
      </c>
      <c r="G149" s="655">
        <v>0</v>
      </c>
      <c r="H149" s="655">
        <v>0</v>
      </c>
      <c r="I149" s="644">
        <f t="shared" si="33"/>
        <v>0</v>
      </c>
      <c r="J149" s="644">
        <f t="shared" si="33"/>
        <v>1</v>
      </c>
      <c r="K149" s="644">
        <f t="shared" si="33"/>
        <v>18</v>
      </c>
      <c r="L149" s="644">
        <f t="shared" si="33"/>
        <v>45</v>
      </c>
      <c r="M149" s="644">
        <f t="shared" si="33"/>
        <v>34</v>
      </c>
      <c r="N149" s="644">
        <f t="shared" si="33"/>
        <v>35</v>
      </c>
      <c r="O149" s="644">
        <f t="shared" si="33"/>
        <v>29</v>
      </c>
      <c r="P149" s="644">
        <f t="shared" si="33"/>
        <v>19</v>
      </c>
      <c r="Q149" s="644">
        <f t="shared" si="33"/>
        <v>18</v>
      </c>
      <c r="R149" s="644">
        <f t="shared" si="33"/>
        <v>23</v>
      </c>
      <c r="S149" s="644">
        <f t="shared" si="33"/>
        <v>47</v>
      </c>
      <c r="T149" s="644">
        <f t="shared" si="33"/>
        <v>26</v>
      </c>
      <c r="U149" s="644">
        <f t="shared" si="33"/>
        <v>21</v>
      </c>
      <c r="V149" s="644">
        <f t="shared" si="33"/>
        <v>25</v>
      </c>
      <c r="W149" s="644">
        <f t="shared" si="33"/>
        <v>10</v>
      </c>
      <c r="X149" s="644">
        <f t="shared" si="33"/>
        <v>10</v>
      </c>
      <c r="Y149" s="644">
        <f t="shared" si="33"/>
        <v>3</v>
      </c>
    </row>
    <row r="150" spans="1:25" ht="12.75">
      <c r="A150" s="656"/>
      <c r="B150" s="657" t="s">
        <v>3</v>
      </c>
      <c r="C150" s="658">
        <f>SUM(I150:Y150)</f>
        <v>257</v>
      </c>
      <c r="D150" s="655">
        <v>0</v>
      </c>
      <c r="E150" s="655">
        <v>0</v>
      </c>
      <c r="F150" s="655">
        <v>0</v>
      </c>
      <c r="G150" s="655">
        <v>0</v>
      </c>
      <c r="H150" s="655">
        <v>0</v>
      </c>
      <c r="I150" s="658">
        <v>0</v>
      </c>
      <c r="J150" s="658">
        <v>1</v>
      </c>
      <c r="K150" s="658">
        <v>16</v>
      </c>
      <c r="L150" s="658">
        <v>36</v>
      </c>
      <c r="M150" s="658">
        <v>27</v>
      </c>
      <c r="N150" s="658">
        <v>28</v>
      </c>
      <c r="O150" s="658">
        <v>21</v>
      </c>
      <c r="P150" s="658">
        <v>12</v>
      </c>
      <c r="Q150" s="658">
        <v>10</v>
      </c>
      <c r="R150" s="658">
        <v>14</v>
      </c>
      <c r="S150" s="658">
        <v>27</v>
      </c>
      <c r="T150" s="658">
        <v>15</v>
      </c>
      <c r="U150" s="658">
        <v>17</v>
      </c>
      <c r="V150" s="658">
        <v>18</v>
      </c>
      <c r="W150" s="658">
        <v>7</v>
      </c>
      <c r="X150" s="658">
        <v>6</v>
      </c>
      <c r="Y150" s="658">
        <v>2</v>
      </c>
    </row>
    <row r="151" spans="1:25" ht="12.75">
      <c r="A151" s="656"/>
      <c r="B151" s="657" t="s">
        <v>4</v>
      </c>
      <c r="C151" s="658">
        <f>SUM(I151:Y151)</f>
        <v>107</v>
      </c>
      <c r="D151" s="655">
        <v>0</v>
      </c>
      <c r="E151" s="655">
        <v>0</v>
      </c>
      <c r="F151" s="655">
        <v>0</v>
      </c>
      <c r="G151" s="655">
        <v>0</v>
      </c>
      <c r="H151" s="655">
        <v>0</v>
      </c>
      <c r="I151" s="644">
        <v>0</v>
      </c>
      <c r="J151" s="658">
        <v>0</v>
      </c>
      <c r="K151" s="658">
        <v>2</v>
      </c>
      <c r="L151" s="658">
        <v>9</v>
      </c>
      <c r="M151" s="658">
        <v>7</v>
      </c>
      <c r="N151" s="658">
        <v>7</v>
      </c>
      <c r="O151" s="658">
        <v>8</v>
      </c>
      <c r="P151" s="658">
        <v>7</v>
      </c>
      <c r="Q151" s="644">
        <v>8</v>
      </c>
      <c r="R151" s="658">
        <v>9</v>
      </c>
      <c r="S151" s="658">
        <v>20</v>
      </c>
      <c r="T151" s="658">
        <v>11</v>
      </c>
      <c r="U151" s="644">
        <v>4</v>
      </c>
      <c r="V151" s="658">
        <v>7</v>
      </c>
      <c r="W151" s="658">
        <v>3</v>
      </c>
      <c r="X151" s="658">
        <v>4</v>
      </c>
      <c r="Y151" s="658">
        <v>1</v>
      </c>
    </row>
    <row r="152" spans="1:25" ht="12.75">
      <c r="A152" s="659" t="s">
        <v>292</v>
      </c>
      <c r="B152" s="660"/>
      <c r="C152" s="658"/>
      <c r="D152" s="651"/>
      <c r="E152" s="651"/>
      <c r="F152" s="651"/>
      <c r="G152" s="651"/>
      <c r="H152" s="651"/>
      <c r="I152" s="644"/>
      <c r="J152" s="658"/>
      <c r="K152" s="658"/>
      <c r="L152" s="658"/>
      <c r="M152" s="658"/>
      <c r="N152" s="658"/>
      <c r="O152" s="658"/>
      <c r="P152" s="658"/>
      <c r="Q152" s="644"/>
      <c r="R152" s="658"/>
      <c r="S152" s="658"/>
      <c r="T152" s="658"/>
      <c r="U152" s="644"/>
      <c r="V152" s="658"/>
      <c r="W152" s="658"/>
      <c r="X152" s="658"/>
      <c r="Y152" s="658"/>
    </row>
    <row r="153" spans="1:25" ht="12.75">
      <c r="A153" s="661"/>
      <c r="B153" s="654" t="s">
        <v>0</v>
      </c>
      <c r="C153" s="644">
        <f aca="true" t="shared" si="34" ref="C153:Y153">C154+C155</f>
        <v>352</v>
      </c>
      <c r="D153" s="655">
        <v>0</v>
      </c>
      <c r="E153" s="655">
        <v>0</v>
      </c>
      <c r="F153" s="655">
        <v>0</v>
      </c>
      <c r="G153" s="655">
        <v>0</v>
      </c>
      <c r="H153" s="655">
        <v>0</v>
      </c>
      <c r="I153" s="644">
        <f t="shared" si="34"/>
        <v>0</v>
      </c>
      <c r="J153" s="644">
        <f t="shared" si="34"/>
        <v>4</v>
      </c>
      <c r="K153" s="644">
        <f t="shared" si="34"/>
        <v>24</v>
      </c>
      <c r="L153" s="644">
        <f t="shared" si="34"/>
        <v>46</v>
      </c>
      <c r="M153" s="644">
        <f t="shared" si="34"/>
        <v>37</v>
      </c>
      <c r="N153" s="644">
        <f t="shared" si="34"/>
        <v>27</v>
      </c>
      <c r="O153" s="644">
        <f t="shared" si="34"/>
        <v>34</v>
      </c>
      <c r="P153" s="644">
        <f t="shared" si="34"/>
        <v>29</v>
      </c>
      <c r="Q153" s="644">
        <f t="shared" si="34"/>
        <v>18</v>
      </c>
      <c r="R153" s="644">
        <f t="shared" si="34"/>
        <v>21</v>
      </c>
      <c r="S153" s="644">
        <f t="shared" si="34"/>
        <v>27</v>
      </c>
      <c r="T153" s="644">
        <f t="shared" si="34"/>
        <v>19</v>
      </c>
      <c r="U153" s="644">
        <f t="shared" si="34"/>
        <v>30</v>
      </c>
      <c r="V153" s="644">
        <f t="shared" si="34"/>
        <v>15</v>
      </c>
      <c r="W153" s="644">
        <f t="shared" si="34"/>
        <v>14</v>
      </c>
      <c r="X153" s="644">
        <f t="shared" si="34"/>
        <v>5</v>
      </c>
      <c r="Y153" s="644">
        <f t="shared" si="34"/>
        <v>2</v>
      </c>
    </row>
    <row r="154" spans="1:25" ht="12.75">
      <c r="A154" s="656"/>
      <c r="B154" s="657" t="s">
        <v>3</v>
      </c>
      <c r="C154" s="658">
        <f>SUM(I154:Y154)</f>
        <v>250</v>
      </c>
      <c r="D154" s="655">
        <v>0</v>
      </c>
      <c r="E154" s="655">
        <v>0</v>
      </c>
      <c r="F154" s="655">
        <v>0</v>
      </c>
      <c r="G154" s="655">
        <v>0</v>
      </c>
      <c r="H154" s="655">
        <v>0</v>
      </c>
      <c r="I154" s="658">
        <v>0</v>
      </c>
      <c r="J154" s="658">
        <v>3</v>
      </c>
      <c r="K154" s="658">
        <v>20</v>
      </c>
      <c r="L154" s="658">
        <v>38</v>
      </c>
      <c r="M154" s="658">
        <v>26</v>
      </c>
      <c r="N154" s="658">
        <v>22</v>
      </c>
      <c r="O154" s="658">
        <v>25</v>
      </c>
      <c r="P154" s="658">
        <v>15</v>
      </c>
      <c r="Q154" s="658">
        <v>12</v>
      </c>
      <c r="R154" s="658">
        <v>12</v>
      </c>
      <c r="S154" s="658">
        <v>20</v>
      </c>
      <c r="T154" s="658">
        <v>11</v>
      </c>
      <c r="U154" s="658">
        <v>24</v>
      </c>
      <c r="V154" s="658">
        <v>8</v>
      </c>
      <c r="W154" s="658">
        <v>9</v>
      </c>
      <c r="X154" s="658">
        <v>4</v>
      </c>
      <c r="Y154" s="658">
        <v>1</v>
      </c>
    </row>
    <row r="155" spans="1:25" ht="12.75">
      <c r="A155" s="663"/>
      <c r="B155" s="664" t="s">
        <v>4</v>
      </c>
      <c r="C155" s="665">
        <f>SUM(I155:Y155)</f>
        <v>102</v>
      </c>
      <c r="D155" s="666">
        <v>0</v>
      </c>
      <c r="E155" s="666">
        <v>0</v>
      </c>
      <c r="F155" s="666">
        <v>0</v>
      </c>
      <c r="G155" s="666">
        <v>0</v>
      </c>
      <c r="H155" s="666">
        <v>0</v>
      </c>
      <c r="I155" s="667">
        <v>0</v>
      </c>
      <c r="J155" s="665">
        <v>1</v>
      </c>
      <c r="K155" s="665">
        <v>4</v>
      </c>
      <c r="L155" s="665">
        <v>8</v>
      </c>
      <c r="M155" s="665">
        <v>11</v>
      </c>
      <c r="N155" s="665">
        <v>5</v>
      </c>
      <c r="O155" s="665">
        <v>9</v>
      </c>
      <c r="P155" s="665">
        <v>14</v>
      </c>
      <c r="Q155" s="667">
        <v>6</v>
      </c>
      <c r="R155" s="665">
        <v>9</v>
      </c>
      <c r="S155" s="665">
        <v>7</v>
      </c>
      <c r="T155" s="665">
        <v>8</v>
      </c>
      <c r="U155" s="667">
        <v>6</v>
      </c>
      <c r="V155" s="665">
        <v>7</v>
      </c>
      <c r="W155" s="665">
        <v>5</v>
      </c>
      <c r="X155" s="665">
        <v>1</v>
      </c>
      <c r="Y155" s="665">
        <v>1</v>
      </c>
    </row>
    <row r="156" spans="1:25" ht="12.75">
      <c r="A156" s="659" t="s">
        <v>293</v>
      </c>
      <c r="B156" s="643"/>
      <c r="C156" s="658"/>
      <c r="D156" s="651"/>
      <c r="E156" s="651"/>
      <c r="F156" s="651"/>
      <c r="G156" s="651"/>
      <c r="H156" s="651"/>
      <c r="I156" s="644"/>
      <c r="J156" s="658"/>
      <c r="K156" s="658"/>
      <c r="L156" s="658"/>
      <c r="M156" s="658"/>
      <c r="N156" s="658"/>
      <c r="O156" s="658"/>
      <c r="P156" s="658"/>
      <c r="Q156" s="644"/>
      <c r="R156" s="658"/>
      <c r="S156" s="658"/>
      <c r="T156" s="658"/>
      <c r="U156" s="644"/>
      <c r="V156" s="658"/>
      <c r="W156" s="658"/>
      <c r="X156" s="658"/>
      <c r="Y156" s="658"/>
    </row>
    <row r="157" spans="1:25" ht="12.75">
      <c r="A157" s="661"/>
      <c r="B157" s="654" t="s">
        <v>0</v>
      </c>
      <c r="C157" s="644">
        <f aca="true" t="shared" si="35" ref="C157:Y157">C158+C159</f>
        <v>389</v>
      </c>
      <c r="D157" s="655">
        <v>0</v>
      </c>
      <c r="E157" s="655">
        <v>0</v>
      </c>
      <c r="F157" s="655">
        <v>0</v>
      </c>
      <c r="G157" s="655">
        <v>0</v>
      </c>
      <c r="H157" s="655">
        <v>0</v>
      </c>
      <c r="I157" s="644">
        <f t="shared" si="35"/>
        <v>0</v>
      </c>
      <c r="J157" s="644">
        <f t="shared" si="35"/>
        <v>4</v>
      </c>
      <c r="K157" s="644">
        <f t="shared" si="35"/>
        <v>25</v>
      </c>
      <c r="L157" s="644">
        <f t="shared" si="35"/>
        <v>47</v>
      </c>
      <c r="M157" s="644">
        <f t="shared" si="35"/>
        <v>49</v>
      </c>
      <c r="N157" s="644">
        <f t="shared" si="35"/>
        <v>38</v>
      </c>
      <c r="O157" s="644">
        <f t="shared" si="35"/>
        <v>30</v>
      </c>
      <c r="P157" s="644">
        <f t="shared" si="35"/>
        <v>29</v>
      </c>
      <c r="Q157" s="644">
        <f t="shared" si="35"/>
        <v>23</v>
      </c>
      <c r="R157" s="644">
        <f t="shared" si="35"/>
        <v>22</v>
      </c>
      <c r="S157" s="644">
        <f t="shared" si="35"/>
        <v>27</v>
      </c>
      <c r="T157" s="644">
        <f t="shared" si="35"/>
        <v>25</v>
      </c>
      <c r="U157" s="644">
        <f t="shared" si="35"/>
        <v>18</v>
      </c>
      <c r="V157" s="644">
        <f t="shared" si="35"/>
        <v>18</v>
      </c>
      <c r="W157" s="644">
        <f t="shared" si="35"/>
        <v>16</v>
      </c>
      <c r="X157" s="644">
        <f t="shared" si="35"/>
        <v>14</v>
      </c>
      <c r="Y157" s="644">
        <f t="shared" si="35"/>
        <v>4</v>
      </c>
    </row>
    <row r="158" spans="1:25" ht="12.75">
      <c r="A158" s="656"/>
      <c r="B158" s="657" t="s">
        <v>3</v>
      </c>
      <c r="C158" s="658">
        <f>SUM(I158:Y158)</f>
        <v>297</v>
      </c>
      <c r="D158" s="655">
        <v>0</v>
      </c>
      <c r="E158" s="655">
        <v>0</v>
      </c>
      <c r="F158" s="655">
        <v>0</v>
      </c>
      <c r="G158" s="655">
        <v>0</v>
      </c>
      <c r="H158" s="655">
        <v>0</v>
      </c>
      <c r="I158" s="658">
        <v>0</v>
      </c>
      <c r="J158" s="658">
        <v>2</v>
      </c>
      <c r="K158" s="658">
        <v>21</v>
      </c>
      <c r="L158" s="658">
        <v>36</v>
      </c>
      <c r="M158" s="658">
        <v>41</v>
      </c>
      <c r="N158" s="658">
        <v>28</v>
      </c>
      <c r="O158" s="658">
        <v>26</v>
      </c>
      <c r="P158" s="658">
        <v>22</v>
      </c>
      <c r="Q158" s="658">
        <v>17</v>
      </c>
      <c r="R158" s="658">
        <v>16</v>
      </c>
      <c r="S158" s="658">
        <v>18</v>
      </c>
      <c r="T158" s="658">
        <v>18</v>
      </c>
      <c r="U158" s="658">
        <v>13</v>
      </c>
      <c r="V158" s="658">
        <v>14</v>
      </c>
      <c r="W158" s="658">
        <v>12</v>
      </c>
      <c r="X158" s="658">
        <v>11</v>
      </c>
      <c r="Y158" s="658">
        <v>2</v>
      </c>
    </row>
    <row r="159" spans="1:25" ht="12.75">
      <c r="A159" s="656"/>
      <c r="B159" s="657" t="s">
        <v>4</v>
      </c>
      <c r="C159" s="658">
        <f>SUM(I159:Y159)</f>
        <v>92</v>
      </c>
      <c r="D159" s="655">
        <v>0</v>
      </c>
      <c r="E159" s="655">
        <v>0</v>
      </c>
      <c r="F159" s="655">
        <v>0</v>
      </c>
      <c r="G159" s="655">
        <v>0</v>
      </c>
      <c r="H159" s="655">
        <v>0</v>
      </c>
      <c r="I159" s="644">
        <v>0</v>
      </c>
      <c r="J159" s="658">
        <v>2</v>
      </c>
      <c r="K159" s="658">
        <v>4</v>
      </c>
      <c r="L159" s="658">
        <v>11</v>
      </c>
      <c r="M159" s="658">
        <v>8</v>
      </c>
      <c r="N159" s="658">
        <v>10</v>
      </c>
      <c r="O159" s="658">
        <v>4</v>
      </c>
      <c r="P159" s="658">
        <v>7</v>
      </c>
      <c r="Q159" s="644">
        <v>6</v>
      </c>
      <c r="R159" s="658">
        <v>6</v>
      </c>
      <c r="S159" s="658">
        <v>9</v>
      </c>
      <c r="T159" s="658">
        <v>7</v>
      </c>
      <c r="U159" s="644">
        <v>5</v>
      </c>
      <c r="V159" s="658">
        <v>4</v>
      </c>
      <c r="W159" s="658">
        <v>4</v>
      </c>
      <c r="X159" s="658">
        <v>3</v>
      </c>
      <c r="Y159" s="658">
        <v>2</v>
      </c>
    </row>
    <row r="160" spans="1:25" ht="12.75">
      <c r="A160" s="649" t="s">
        <v>294</v>
      </c>
      <c r="B160" s="643"/>
      <c r="C160" s="644"/>
      <c r="D160" s="651"/>
      <c r="E160" s="651"/>
      <c r="F160" s="651"/>
      <c r="G160" s="651"/>
      <c r="H160" s="651"/>
      <c r="I160" s="644"/>
      <c r="J160" s="644"/>
      <c r="K160" s="644"/>
      <c r="L160" s="644"/>
      <c r="M160" s="658"/>
      <c r="N160" s="644"/>
      <c r="O160" s="644"/>
      <c r="P160" s="658"/>
      <c r="Q160" s="644"/>
      <c r="R160" s="644"/>
      <c r="S160" s="644"/>
      <c r="T160" s="644"/>
      <c r="U160" s="644"/>
      <c r="V160" s="644"/>
      <c r="W160" s="644"/>
      <c r="X160" s="644"/>
      <c r="Y160" s="644"/>
    </row>
    <row r="161" spans="1:25" ht="12.75">
      <c r="A161" s="653"/>
      <c r="B161" s="654" t="s">
        <v>0</v>
      </c>
      <c r="C161" s="644">
        <f aca="true" t="shared" si="36" ref="C161:Y161">C162+C163</f>
        <v>338</v>
      </c>
      <c r="D161" s="655">
        <v>0</v>
      </c>
      <c r="E161" s="655">
        <v>0</v>
      </c>
      <c r="F161" s="655">
        <v>0</v>
      </c>
      <c r="G161" s="655">
        <v>0</v>
      </c>
      <c r="H161" s="655">
        <v>0</v>
      </c>
      <c r="I161" s="644">
        <f t="shared" si="36"/>
        <v>0</v>
      </c>
      <c r="J161" s="644">
        <f t="shared" si="36"/>
        <v>5</v>
      </c>
      <c r="K161" s="644">
        <f t="shared" si="36"/>
        <v>30</v>
      </c>
      <c r="L161" s="644">
        <f t="shared" si="36"/>
        <v>45</v>
      </c>
      <c r="M161" s="644">
        <f t="shared" si="36"/>
        <v>36</v>
      </c>
      <c r="N161" s="644">
        <f t="shared" si="36"/>
        <v>28</v>
      </c>
      <c r="O161" s="644">
        <f t="shared" si="36"/>
        <v>21</v>
      </c>
      <c r="P161" s="644">
        <f t="shared" si="36"/>
        <v>21</v>
      </c>
      <c r="Q161" s="644">
        <f t="shared" si="36"/>
        <v>23</v>
      </c>
      <c r="R161" s="644">
        <f t="shared" si="36"/>
        <v>21</v>
      </c>
      <c r="S161" s="644">
        <f t="shared" si="36"/>
        <v>25</v>
      </c>
      <c r="T161" s="644">
        <f t="shared" si="36"/>
        <v>16</v>
      </c>
      <c r="U161" s="644">
        <f t="shared" si="36"/>
        <v>25</v>
      </c>
      <c r="V161" s="644">
        <f t="shared" si="36"/>
        <v>20</v>
      </c>
      <c r="W161" s="644">
        <f t="shared" si="36"/>
        <v>14</v>
      </c>
      <c r="X161" s="644">
        <f t="shared" si="36"/>
        <v>6</v>
      </c>
      <c r="Y161" s="644">
        <f t="shared" si="36"/>
        <v>2</v>
      </c>
    </row>
    <row r="162" spans="1:25" ht="12.75">
      <c r="A162" s="668"/>
      <c r="B162" s="657" t="s">
        <v>3</v>
      </c>
      <c r="C162" s="644">
        <f>SUM(I162:Y162)</f>
        <v>255</v>
      </c>
      <c r="D162" s="655">
        <v>0</v>
      </c>
      <c r="E162" s="655">
        <v>0</v>
      </c>
      <c r="F162" s="655">
        <v>0</v>
      </c>
      <c r="G162" s="655">
        <v>0</v>
      </c>
      <c r="H162" s="655">
        <v>0</v>
      </c>
      <c r="I162" s="644">
        <v>0</v>
      </c>
      <c r="J162" s="644">
        <v>2</v>
      </c>
      <c r="K162" s="644">
        <v>25</v>
      </c>
      <c r="L162" s="644">
        <v>35</v>
      </c>
      <c r="M162" s="658">
        <v>26</v>
      </c>
      <c r="N162" s="644">
        <v>25</v>
      </c>
      <c r="O162" s="644">
        <v>15</v>
      </c>
      <c r="P162" s="658">
        <v>15</v>
      </c>
      <c r="Q162" s="644">
        <v>17</v>
      </c>
      <c r="R162" s="644">
        <v>17</v>
      </c>
      <c r="S162" s="644">
        <v>14</v>
      </c>
      <c r="T162" s="644">
        <v>12</v>
      </c>
      <c r="U162" s="644">
        <v>20</v>
      </c>
      <c r="V162" s="644">
        <v>14</v>
      </c>
      <c r="W162" s="644">
        <v>11</v>
      </c>
      <c r="X162" s="644">
        <v>5</v>
      </c>
      <c r="Y162" s="644">
        <v>2</v>
      </c>
    </row>
    <row r="163" spans="1:25" ht="12.75">
      <c r="A163" s="668"/>
      <c r="B163" s="657" t="s">
        <v>4</v>
      </c>
      <c r="C163" s="644">
        <f>SUM(I163:Y163)</f>
        <v>83</v>
      </c>
      <c r="D163" s="655">
        <v>0</v>
      </c>
      <c r="E163" s="655">
        <v>0</v>
      </c>
      <c r="F163" s="655">
        <v>0</v>
      </c>
      <c r="G163" s="655">
        <v>0</v>
      </c>
      <c r="H163" s="655">
        <v>0</v>
      </c>
      <c r="I163" s="644">
        <v>0</v>
      </c>
      <c r="J163" s="644">
        <v>3</v>
      </c>
      <c r="K163" s="644">
        <v>5</v>
      </c>
      <c r="L163" s="644">
        <v>10</v>
      </c>
      <c r="M163" s="644">
        <v>10</v>
      </c>
      <c r="N163" s="644">
        <v>3</v>
      </c>
      <c r="O163" s="644">
        <v>6</v>
      </c>
      <c r="P163" s="658">
        <v>6</v>
      </c>
      <c r="Q163" s="644">
        <v>6</v>
      </c>
      <c r="R163" s="644">
        <v>4</v>
      </c>
      <c r="S163" s="644">
        <v>11</v>
      </c>
      <c r="T163" s="644">
        <v>4</v>
      </c>
      <c r="U163" s="644">
        <v>5</v>
      </c>
      <c r="V163" s="644">
        <v>6</v>
      </c>
      <c r="W163" s="644">
        <v>3</v>
      </c>
      <c r="X163" s="644">
        <v>1</v>
      </c>
      <c r="Y163" s="644">
        <v>0</v>
      </c>
    </row>
    <row r="164" spans="1:25" ht="12.75">
      <c r="A164" s="649" t="s">
        <v>295</v>
      </c>
      <c r="B164" s="643"/>
      <c r="C164" s="644"/>
      <c r="D164" s="651"/>
      <c r="E164" s="651"/>
      <c r="F164" s="651"/>
      <c r="G164" s="651"/>
      <c r="H164" s="651"/>
      <c r="I164" s="644"/>
      <c r="J164" s="644"/>
      <c r="K164" s="644"/>
      <c r="L164" s="644"/>
      <c r="M164" s="658"/>
      <c r="N164" s="644"/>
      <c r="O164" s="644"/>
      <c r="P164" s="658"/>
      <c r="Q164" s="658"/>
      <c r="R164" s="644"/>
      <c r="S164" s="644"/>
      <c r="T164" s="644"/>
      <c r="U164" s="644"/>
      <c r="V164" s="644"/>
      <c r="W164" s="644"/>
      <c r="X164" s="644"/>
      <c r="Y164" s="644"/>
    </row>
    <row r="165" spans="1:25" ht="12.75">
      <c r="A165" s="653"/>
      <c r="B165" s="654" t="s">
        <v>0</v>
      </c>
      <c r="C165" s="644">
        <f aca="true" t="shared" si="37" ref="C165:Y165">C166+C167</f>
        <v>414</v>
      </c>
      <c r="D165" s="655">
        <v>0</v>
      </c>
      <c r="E165" s="655">
        <v>0</v>
      </c>
      <c r="F165" s="655">
        <v>0</v>
      </c>
      <c r="G165" s="655">
        <v>0</v>
      </c>
      <c r="H165" s="655">
        <v>0</v>
      </c>
      <c r="I165" s="644">
        <f t="shared" si="37"/>
        <v>0</v>
      </c>
      <c r="J165" s="644">
        <f t="shared" si="37"/>
        <v>4</v>
      </c>
      <c r="K165" s="644">
        <f t="shared" si="37"/>
        <v>38</v>
      </c>
      <c r="L165" s="644">
        <f t="shared" si="37"/>
        <v>53</v>
      </c>
      <c r="M165" s="644">
        <f t="shared" si="37"/>
        <v>43</v>
      </c>
      <c r="N165" s="644">
        <f t="shared" si="37"/>
        <v>31</v>
      </c>
      <c r="O165" s="644">
        <f t="shared" si="37"/>
        <v>41</v>
      </c>
      <c r="P165" s="644">
        <f t="shared" si="37"/>
        <v>37</v>
      </c>
      <c r="Q165" s="644">
        <f t="shared" si="37"/>
        <v>23</v>
      </c>
      <c r="R165" s="644">
        <f t="shared" si="37"/>
        <v>30</v>
      </c>
      <c r="S165" s="644">
        <f t="shared" si="37"/>
        <v>23</v>
      </c>
      <c r="T165" s="644">
        <f t="shared" si="37"/>
        <v>28</v>
      </c>
      <c r="U165" s="644">
        <f t="shared" si="37"/>
        <v>22</v>
      </c>
      <c r="V165" s="644">
        <f t="shared" si="37"/>
        <v>14</v>
      </c>
      <c r="W165" s="644">
        <f t="shared" si="37"/>
        <v>15</v>
      </c>
      <c r="X165" s="644">
        <f t="shared" si="37"/>
        <v>9</v>
      </c>
      <c r="Y165" s="644">
        <f t="shared" si="37"/>
        <v>3</v>
      </c>
    </row>
    <row r="166" spans="1:25" ht="12.75">
      <c r="A166" s="668"/>
      <c r="B166" s="657" t="s">
        <v>3</v>
      </c>
      <c r="C166" s="644">
        <f>SUM(I166:Y166)</f>
        <v>301</v>
      </c>
      <c r="D166" s="655">
        <v>0</v>
      </c>
      <c r="E166" s="655">
        <v>0</v>
      </c>
      <c r="F166" s="655">
        <v>0</v>
      </c>
      <c r="G166" s="655">
        <v>0</v>
      </c>
      <c r="H166" s="655">
        <v>0</v>
      </c>
      <c r="I166" s="644">
        <v>0</v>
      </c>
      <c r="J166" s="644">
        <v>2</v>
      </c>
      <c r="K166" s="644">
        <v>29</v>
      </c>
      <c r="L166" s="644">
        <v>39</v>
      </c>
      <c r="M166" s="658">
        <v>34</v>
      </c>
      <c r="N166" s="644">
        <v>19</v>
      </c>
      <c r="O166" s="644">
        <v>32</v>
      </c>
      <c r="P166" s="658">
        <v>29</v>
      </c>
      <c r="Q166" s="658">
        <v>19</v>
      </c>
      <c r="R166" s="644">
        <v>20</v>
      </c>
      <c r="S166" s="644">
        <v>14</v>
      </c>
      <c r="T166" s="644">
        <v>22</v>
      </c>
      <c r="U166" s="644">
        <v>14</v>
      </c>
      <c r="V166" s="644">
        <v>10</v>
      </c>
      <c r="W166" s="644">
        <v>9</v>
      </c>
      <c r="X166" s="644">
        <v>7</v>
      </c>
      <c r="Y166" s="644">
        <v>2</v>
      </c>
    </row>
    <row r="167" spans="1:25" ht="12.75">
      <c r="A167" s="668"/>
      <c r="B167" s="657" t="s">
        <v>4</v>
      </c>
      <c r="C167" s="644">
        <f>SUM(I167:Y167)</f>
        <v>113</v>
      </c>
      <c r="D167" s="655">
        <v>0</v>
      </c>
      <c r="E167" s="655">
        <v>0</v>
      </c>
      <c r="F167" s="655">
        <v>0</v>
      </c>
      <c r="G167" s="655">
        <v>0</v>
      </c>
      <c r="H167" s="655">
        <v>0</v>
      </c>
      <c r="I167" s="644">
        <v>0</v>
      </c>
      <c r="J167" s="644">
        <v>2</v>
      </c>
      <c r="K167" s="644">
        <v>9</v>
      </c>
      <c r="L167" s="644">
        <v>14</v>
      </c>
      <c r="M167" s="658">
        <v>9</v>
      </c>
      <c r="N167" s="644">
        <v>12</v>
      </c>
      <c r="O167" s="644">
        <v>9</v>
      </c>
      <c r="P167" s="658">
        <v>8</v>
      </c>
      <c r="Q167" s="644">
        <v>4</v>
      </c>
      <c r="R167" s="644">
        <v>10</v>
      </c>
      <c r="S167" s="644">
        <v>9</v>
      </c>
      <c r="T167" s="644">
        <v>6</v>
      </c>
      <c r="U167" s="644">
        <v>8</v>
      </c>
      <c r="V167" s="644">
        <v>4</v>
      </c>
      <c r="W167" s="644">
        <v>6</v>
      </c>
      <c r="X167" s="644">
        <v>2</v>
      </c>
      <c r="Y167" s="644">
        <v>1</v>
      </c>
    </row>
    <row r="168" spans="1:25" ht="12.75">
      <c r="A168" s="649" t="s">
        <v>296</v>
      </c>
      <c r="B168" s="643"/>
      <c r="C168" s="644"/>
      <c r="D168" s="651"/>
      <c r="E168" s="651"/>
      <c r="F168" s="651"/>
      <c r="G168" s="651"/>
      <c r="H168" s="651"/>
      <c r="I168" s="644"/>
      <c r="J168" s="644"/>
      <c r="K168" s="644"/>
      <c r="L168" s="644"/>
      <c r="M168" s="644"/>
      <c r="N168" s="644"/>
      <c r="O168" s="644"/>
      <c r="P168" s="658"/>
      <c r="Q168" s="644"/>
      <c r="R168" s="644"/>
      <c r="S168" s="644"/>
      <c r="T168" s="644"/>
      <c r="U168" s="644"/>
      <c r="V168" s="644"/>
      <c r="W168" s="644"/>
      <c r="X168" s="644"/>
      <c r="Y168" s="644"/>
    </row>
    <row r="169" spans="1:25" ht="12.75">
      <c r="A169" s="653"/>
      <c r="B169" s="654" t="s">
        <v>0</v>
      </c>
      <c r="C169" s="644">
        <f aca="true" t="shared" si="38" ref="C169:Y169">C170+C171</f>
        <v>463</v>
      </c>
      <c r="D169" s="655">
        <v>0</v>
      </c>
      <c r="E169" s="655">
        <v>0</v>
      </c>
      <c r="F169" s="655">
        <v>0</v>
      </c>
      <c r="G169" s="655">
        <v>0</v>
      </c>
      <c r="H169" s="655">
        <v>0</v>
      </c>
      <c r="I169" s="644">
        <f t="shared" si="38"/>
        <v>0</v>
      </c>
      <c r="J169" s="644">
        <f t="shared" si="38"/>
        <v>8</v>
      </c>
      <c r="K169" s="644">
        <f t="shared" si="38"/>
        <v>36</v>
      </c>
      <c r="L169" s="644">
        <f t="shared" si="38"/>
        <v>77</v>
      </c>
      <c r="M169" s="644">
        <f t="shared" si="38"/>
        <v>64</v>
      </c>
      <c r="N169" s="644">
        <f t="shared" si="38"/>
        <v>39</v>
      </c>
      <c r="O169" s="644">
        <f t="shared" si="38"/>
        <v>30</v>
      </c>
      <c r="P169" s="644">
        <f t="shared" si="38"/>
        <v>30</v>
      </c>
      <c r="Q169" s="644">
        <f t="shared" si="38"/>
        <v>33</v>
      </c>
      <c r="R169" s="644">
        <f t="shared" si="38"/>
        <v>27</v>
      </c>
      <c r="S169" s="644">
        <f t="shared" si="38"/>
        <v>35</v>
      </c>
      <c r="T169" s="644">
        <f t="shared" si="38"/>
        <v>18</v>
      </c>
      <c r="U169" s="644">
        <f t="shared" si="38"/>
        <v>18</v>
      </c>
      <c r="V169" s="644">
        <f t="shared" si="38"/>
        <v>11</v>
      </c>
      <c r="W169" s="644">
        <f t="shared" si="38"/>
        <v>17</v>
      </c>
      <c r="X169" s="644">
        <f t="shared" si="38"/>
        <v>16</v>
      </c>
      <c r="Y169" s="644">
        <f t="shared" si="38"/>
        <v>4</v>
      </c>
    </row>
    <row r="170" spans="1:25" ht="12.75">
      <c r="A170" s="668"/>
      <c r="B170" s="657" t="s">
        <v>3</v>
      </c>
      <c r="C170" s="644">
        <f>SUM(I170:Y170)</f>
        <v>363</v>
      </c>
      <c r="D170" s="655">
        <v>0</v>
      </c>
      <c r="E170" s="655">
        <v>0</v>
      </c>
      <c r="F170" s="655">
        <v>0</v>
      </c>
      <c r="G170" s="655">
        <v>0</v>
      </c>
      <c r="H170" s="655">
        <v>0</v>
      </c>
      <c r="I170" s="644">
        <v>0</v>
      </c>
      <c r="J170" s="644">
        <v>7</v>
      </c>
      <c r="K170" s="644">
        <v>29</v>
      </c>
      <c r="L170" s="644">
        <v>64</v>
      </c>
      <c r="M170" s="644">
        <v>51</v>
      </c>
      <c r="N170" s="644">
        <v>28</v>
      </c>
      <c r="O170" s="644">
        <v>24</v>
      </c>
      <c r="P170" s="658">
        <v>26</v>
      </c>
      <c r="Q170" s="644">
        <v>24</v>
      </c>
      <c r="R170" s="644">
        <v>18</v>
      </c>
      <c r="S170" s="644">
        <v>26</v>
      </c>
      <c r="T170" s="644">
        <v>16</v>
      </c>
      <c r="U170" s="644">
        <v>14</v>
      </c>
      <c r="V170" s="644">
        <v>8</v>
      </c>
      <c r="W170" s="644">
        <v>14</v>
      </c>
      <c r="X170" s="644">
        <v>11</v>
      </c>
      <c r="Y170" s="644">
        <v>3</v>
      </c>
    </row>
    <row r="171" spans="1:25" ht="12.75">
      <c r="A171" s="668"/>
      <c r="B171" s="657" t="s">
        <v>4</v>
      </c>
      <c r="C171" s="644">
        <f>SUM(I171:Y171)</f>
        <v>100</v>
      </c>
      <c r="D171" s="655">
        <v>0</v>
      </c>
      <c r="E171" s="655">
        <v>0</v>
      </c>
      <c r="F171" s="655">
        <v>0</v>
      </c>
      <c r="G171" s="655">
        <v>0</v>
      </c>
      <c r="H171" s="655">
        <v>0</v>
      </c>
      <c r="I171" s="644">
        <v>0</v>
      </c>
      <c r="J171" s="644">
        <v>1</v>
      </c>
      <c r="K171" s="644">
        <v>7</v>
      </c>
      <c r="L171" s="644">
        <v>13</v>
      </c>
      <c r="M171" s="644">
        <v>13</v>
      </c>
      <c r="N171" s="644">
        <v>11</v>
      </c>
      <c r="O171" s="644">
        <v>6</v>
      </c>
      <c r="P171" s="658">
        <v>4</v>
      </c>
      <c r="Q171" s="644">
        <v>9</v>
      </c>
      <c r="R171" s="644">
        <v>9</v>
      </c>
      <c r="S171" s="644">
        <v>9</v>
      </c>
      <c r="T171" s="644">
        <v>2</v>
      </c>
      <c r="U171" s="644">
        <v>4</v>
      </c>
      <c r="V171" s="644">
        <v>3</v>
      </c>
      <c r="W171" s="644">
        <v>3</v>
      </c>
      <c r="X171" s="644">
        <v>5</v>
      </c>
      <c r="Y171" s="644">
        <v>1</v>
      </c>
    </row>
    <row r="172" spans="1:25" ht="12.75">
      <c r="A172" s="642"/>
      <c r="B172" s="643"/>
      <c r="C172" s="644"/>
      <c r="D172" s="849" t="s">
        <v>251</v>
      </c>
      <c r="E172" s="849"/>
      <c r="F172" s="849"/>
      <c r="G172" s="849"/>
      <c r="H172" s="849"/>
      <c r="I172" s="849"/>
      <c r="J172" s="849"/>
      <c r="K172" s="849"/>
      <c r="L172" s="849"/>
      <c r="M172" s="849"/>
      <c r="N172" s="849"/>
      <c r="O172" s="849"/>
      <c r="P172" s="849"/>
      <c r="Q172" s="849"/>
      <c r="R172" s="849"/>
      <c r="S172" s="849"/>
      <c r="T172" s="849"/>
      <c r="U172" s="849"/>
      <c r="V172" s="849"/>
      <c r="W172" s="849"/>
      <c r="X172" s="849"/>
      <c r="Y172" s="849"/>
    </row>
    <row r="173" spans="1:25" ht="13.5" thickBot="1">
      <c r="A173" s="645"/>
      <c r="B173" s="646"/>
      <c r="C173" s="647" t="s">
        <v>0</v>
      </c>
      <c r="D173" s="647" t="s">
        <v>252</v>
      </c>
      <c r="E173" s="647" t="s">
        <v>253</v>
      </c>
      <c r="F173" s="647" t="s">
        <v>254</v>
      </c>
      <c r="G173" s="647" t="s">
        <v>255</v>
      </c>
      <c r="H173" s="647" t="s">
        <v>256</v>
      </c>
      <c r="I173" s="647" t="s">
        <v>226</v>
      </c>
      <c r="J173" s="647" t="s">
        <v>227</v>
      </c>
      <c r="K173" s="647" t="s">
        <v>228</v>
      </c>
      <c r="L173" s="647" t="s">
        <v>229</v>
      </c>
      <c r="M173" s="648" t="s">
        <v>230</v>
      </c>
      <c r="N173" s="647" t="s">
        <v>231</v>
      </c>
      <c r="O173" s="647" t="s">
        <v>232</v>
      </c>
      <c r="P173" s="647" t="s">
        <v>233</v>
      </c>
      <c r="Q173" s="647" t="s">
        <v>234</v>
      </c>
      <c r="R173" s="647" t="s">
        <v>235</v>
      </c>
      <c r="S173" s="647" t="s">
        <v>236</v>
      </c>
      <c r="T173" s="647" t="s">
        <v>237</v>
      </c>
      <c r="U173" s="647" t="s">
        <v>238</v>
      </c>
      <c r="V173" s="647" t="s">
        <v>239</v>
      </c>
      <c r="W173" s="647" t="s">
        <v>240</v>
      </c>
      <c r="X173" s="647" t="s">
        <v>241</v>
      </c>
      <c r="Y173" s="647" t="s">
        <v>23</v>
      </c>
    </row>
    <row r="174" spans="1:25" ht="12.75">
      <c r="A174" s="649" t="s">
        <v>297</v>
      </c>
      <c r="B174" s="643"/>
      <c r="C174" s="644"/>
      <c r="D174" s="651"/>
      <c r="E174" s="651"/>
      <c r="F174" s="651"/>
      <c r="G174" s="651"/>
      <c r="H174" s="651"/>
      <c r="I174" s="644"/>
      <c r="J174" s="650"/>
      <c r="K174" s="650"/>
      <c r="L174" s="650"/>
      <c r="M174" s="650"/>
      <c r="N174" s="650"/>
      <c r="O174" s="650"/>
      <c r="P174" s="669"/>
      <c r="Q174" s="644"/>
      <c r="R174" s="644"/>
      <c r="S174" s="644"/>
      <c r="T174" s="644"/>
      <c r="U174" s="650"/>
      <c r="V174" s="644"/>
      <c r="W174" s="650"/>
      <c r="X174" s="650"/>
      <c r="Y174" s="650"/>
    </row>
    <row r="175" spans="1:25" ht="12.75">
      <c r="A175" s="653"/>
      <c r="B175" s="654" t="s">
        <v>0</v>
      </c>
      <c r="C175" s="644">
        <f aca="true" t="shared" si="39" ref="C175:Y175">C176+C177</f>
        <v>484</v>
      </c>
      <c r="D175" s="655">
        <v>0</v>
      </c>
      <c r="E175" s="655">
        <v>0</v>
      </c>
      <c r="F175" s="655">
        <v>0</v>
      </c>
      <c r="G175" s="655">
        <v>0</v>
      </c>
      <c r="H175" s="655">
        <v>0</v>
      </c>
      <c r="I175" s="644">
        <f t="shared" si="39"/>
        <v>0</v>
      </c>
      <c r="J175" s="644">
        <f t="shared" si="39"/>
        <v>2</v>
      </c>
      <c r="K175" s="644">
        <f t="shared" si="39"/>
        <v>54</v>
      </c>
      <c r="L175" s="644">
        <f t="shared" si="39"/>
        <v>77</v>
      </c>
      <c r="M175" s="644">
        <f t="shared" si="39"/>
        <v>53</v>
      </c>
      <c r="N175" s="644">
        <f t="shared" si="39"/>
        <v>48</v>
      </c>
      <c r="O175" s="644">
        <f t="shared" si="39"/>
        <v>28</v>
      </c>
      <c r="P175" s="644">
        <f t="shared" si="39"/>
        <v>31</v>
      </c>
      <c r="Q175" s="644">
        <f t="shared" si="39"/>
        <v>34</v>
      </c>
      <c r="R175" s="644">
        <f t="shared" si="39"/>
        <v>23</v>
      </c>
      <c r="S175" s="644">
        <f t="shared" si="39"/>
        <v>30</v>
      </c>
      <c r="T175" s="644">
        <f t="shared" si="39"/>
        <v>32</v>
      </c>
      <c r="U175" s="644">
        <f t="shared" si="39"/>
        <v>17</v>
      </c>
      <c r="V175" s="644">
        <f t="shared" si="39"/>
        <v>25</v>
      </c>
      <c r="W175" s="644">
        <f t="shared" si="39"/>
        <v>19</v>
      </c>
      <c r="X175" s="644">
        <f t="shared" si="39"/>
        <v>10</v>
      </c>
      <c r="Y175" s="644">
        <f t="shared" si="39"/>
        <v>1</v>
      </c>
    </row>
    <row r="176" spans="1:25" ht="12.75">
      <c r="A176" s="668"/>
      <c r="B176" s="657" t="s">
        <v>3</v>
      </c>
      <c r="C176" s="644">
        <f>SUM(I176:Y176)</f>
        <v>381</v>
      </c>
      <c r="D176" s="655">
        <v>0</v>
      </c>
      <c r="E176" s="655">
        <v>0</v>
      </c>
      <c r="F176" s="655">
        <v>0</v>
      </c>
      <c r="G176" s="655">
        <v>0</v>
      </c>
      <c r="H176" s="655">
        <v>0</v>
      </c>
      <c r="I176" s="644">
        <v>0</v>
      </c>
      <c r="J176" s="644">
        <v>2</v>
      </c>
      <c r="K176" s="644">
        <v>47</v>
      </c>
      <c r="L176" s="644">
        <v>59</v>
      </c>
      <c r="M176" s="644">
        <v>40</v>
      </c>
      <c r="N176" s="644">
        <v>32</v>
      </c>
      <c r="O176" s="644">
        <v>24</v>
      </c>
      <c r="P176" s="658">
        <v>28</v>
      </c>
      <c r="Q176" s="644">
        <v>32</v>
      </c>
      <c r="R176" s="644">
        <v>18</v>
      </c>
      <c r="S176" s="644">
        <v>27</v>
      </c>
      <c r="T176" s="644">
        <v>19</v>
      </c>
      <c r="U176" s="644">
        <v>12</v>
      </c>
      <c r="V176" s="644">
        <v>21</v>
      </c>
      <c r="W176" s="644">
        <v>14</v>
      </c>
      <c r="X176" s="644">
        <v>6</v>
      </c>
      <c r="Y176" s="644">
        <v>0</v>
      </c>
    </row>
    <row r="177" spans="1:25" ht="12.75">
      <c r="A177" s="656"/>
      <c r="B177" s="657" t="s">
        <v>4</v>
      </c>
      <c r="C177" s="658">
        <f>SUM(I177:Y177)</f>
        <v>103</v>
      </c>
      <c r="D177" s="655">
        <v>0</v>
      </c>
      <c r="E177" s="655">
        <v>0</v>
      </c>
      <c r="F177" s="655">
        <v>0</v>
      </c>
      <c r="G177" s="655">
        <v>0</v>
      </c>
      <c r="H177" s="655">
        <v>0</v>
      </c>
      <c r="I177" s="658">
        <v>0</v>
      </c>
      <c r="J177" s="658">
        <v>0</v>
      </c>
      <c r="K177" s="658">
        <v>7</v>
      </c>
      <c r="L177" s="658">
        <v>18</v>
      </c>
      <c r="M177" s="658">
        <v>13</v>
      </c>
      <c r="N177" s="658">
        <v>16</v>
      </c>
      <c r="O177" s="658">
        <v>4</v>
      </c>
      <c r="P177" s="644">
        <v>3</v>
      </c>
      <c r="Q177" s="658">
        <v>2</v>
      </c>
      <c r="R177" s="658">
        <v>5</v>
      </c>
      <c r="S177" s="658">
        <v>3</v>
      </c>
      <c r="T177" s="658">
        <v>13</v>
      </c>
      <c r="U177" s="658">
        <v>5</v>
      </c>
      <c r="V177" s="658">
        <v>4</v>
      </c>
      <c r="W177" s="658">
        <v>5</v>
      </c>
      <c r="X177" s="658">
        <v>4</v>
      </c>
      <c r="Y177" s="658">
        <v>1</v>
      </c>
    </row>
    <row r="178" spans="1:25" ht="12.75">
      <c r="A178" s="649" t="s">
        <v>298</v>
      </c>
      <c r="B178" s="660"/>
      <c r="C178" s="644"/>
      <c r="D178" s="651"/>
      <c r="E178" s="651"/>
      <c r="F178" s="651"/>
      <c r="G178" s="651"/>
      <c r="H178" s="651"/>
      <c r="I178" s="644"/>
      <c r="J178" s="644"/>
      <c r="K178" s="644"/>
      <c r="L178" s="644"/>
      <c r="M178" s="658"/>
      <c r="N178" s="644"/>
      <c r="O178" s="644"/>
      <c r="P178" s="644"/>
      <c r="Q178" s="644"/>
      <c r="R178" s="644"/>
      <c r="S178" s="644"/>
      <c r="T178" s="644"/>
      <c r="U178" s="644"/>
      <c r="V178" s="644"/>
      <c r="W178" s="644"/>
      <c r="X178" s="644"/>
      <c r="Y178" s="644"/>
    </row>
    <row r="179" spans="1:25" ht="12.75">
      <c r="A179" s="653"/>
      <c r="B179" s="654" t="s">
        <v>0</v>
      </c>
      <c r="C179" s="644">
        <f aca="true" t="shared" si="40" ref="C179:Y179">C180+C181</f>
        <v>465</v>
      </c>
      <c r="D179" s="655">
        <v>0</v>
      </c>
      <c r="E179" s="655">
        <v>0</v>
      </c>
      <c r="F179" s="655">
        <v>0</v>
      </c>
      <c r="G179" s="655">
        <v>0</v>
      </c>
      <c r="H179" s="655">
        <v>0</v>
      </c>
      <c r="I179" s="644">
        <f t="shared" si="40"/>
        <v>1</v>
      </c>
      <c r="J179" s="644">
        <f t="shared" si="40"/>
        <v>7</v>
      </c>
      <c r="K179" s="644">
        <f t="shared" si="40"/>
        <v>58</v>
      </c>
      <c r="L179" s="644">
        <f t="shared" si="40"/>
        <v>73</v>
      </c>
      <c r="M179" s="644">
        <f t="shared" si="40"/>
        <v>66</v>
      </c>
      <c r="N179" s="644">
        <f t="shared" si="40"/>
        <v>35</v>
      </c>
      <c r="O179" s="644">
        <f t="shared" si="40"/>
        <v>30</v>
      </c>
      <c r="P179" s="644">
        <f t="shared" si="40"/>
        <v>34</v>
      </c>
      <c r="Q179" s="644">
        <f t="shared" si="40"/>
        <v>31</v>
      </c>
      <c r="R179" s="644">
        <f t="shared" si="40"/>
        <v>26</v>
      </c>
      <c r="S179" s="644">
        <f t="shared" si="40"/>
        <v>15</v>
      </c>
      <c r="T179" s="644">
        <f t="shared" si="40"/>
        <v>24</v>
      </c>
      <c r="U179" s="644">
        <f t="shared" si="40"/>
        <v>25</v>
      </c>
      <c r="V179" s="644">
        <f t="shared" si="40"/>
        <v>17</v>
      </c>
      <c r="W179" s="644">
        <f t="shared" si="40"/>
        <v>7</v>
      </c>
      <c r="X179" s="644">
        <f t="shared" si="40"/>
        <v>11</v>
      </c>
      <c r="Y179" s="644">
        <f t="shared" si="40"/>
        <v>5</v>
      </c>
    </row>
    <row r="180" spans="1:25" ht="12.75">
      <c r="A180" s="668"/>
      <c r="B180" s="657" t="s">
        <v>3</v>
      </c>
      <c r="C180" s="644">
        <f>SUM(I180:Y180)</f>
        <v>372</v>
      </c>
      <c r="D180" s="655">
        <v>0</v>
      </c>
      <c r="E180" s="655">
        <v>0</v>
      </c>
      <c r="F180" s="655">
        <v>0</v>
      </c>
      <c r="G180" s="655">
        <v>0</v>
      </c>
      <c r="H180" s="655">
        <v>0</v>
      </c>
      <c r="I180" s="644">
        <v>1</v>
      </c>
      <c r="J180" s="644">
        <v>7</v>
      </c>
      <c r="K180" s="644">
        <v>50</v>
      </c>
      <c r="L180" s="644">
        <v>61</v>
      </c>
      <c r="M180" s="658">
        <v>50</v>
      </c>
      <c r="N180" s="644">
        <v>29</v>
      </c>
      <c r="O180" s="644">
        <v>26</v>
      </c>
      <c r="P180" s="644">
        <v>27</v>
      </c>
      <c r="Q180" s="644">
        <v>23</v>
      </c>
      <c r="R180" s="644">
        <v>20</v>
      </c>
      <c r="S180" s="644">
        <v>10</v>
      </c>
      <c r="T180" s="644">
        <v>16</v>
      </c>
      <c r="U180" s="644">
        <v>21</v>
      </c>
      <c r="V180" s="644">
        <v>10</v>
      </c>
      <c r="W180" s="644">
        <v>7</v>
      </c>
      <c r="X180" s="644">
        <v>10</v>
      </c>
      <c r="Y180" s="644">
        <v>4</v>
      </c>
    </row>
    <row r="181" spans="1:25" ht="12.75">
      <c r="A181" s="668"/>
      <c r="B181" s="657" t="s">
        <v>4</v>
      </c>
      <c r="C181" s="644">
        <f>SUM(I181:Y181)</f>
        <v>93</v>
      </c>
      <c r="D181" s="655">
        <v>0</v>
      </c>
      <c r="E181" s="655">
        <v>0</v>
      </c>
      <c r="F181" s="655">
        <v>0</v>
      </c>
      <c r="G181" s="655">
        <v>0</v>
      </c>
      <c r="H181" s="655">
        <v>0</v>
      </c>
      <c r="I181" s="644">
        <v>0</v>
      </c>
      <c r="J181" s="644">
        <v>0</v>
      </c>
      <c r="K181" s="644">
        <v>8</v>
      </c>
      <c r="L181" s="644">
        <v>12</v>
      </c>
      <c r="M181" s="658">
        <v>16</v>
      </c>
      <c r="N181" s="644">
        <v>6</v>
      </c>
      <c r="O181" s="644">
        <v>4</v>
      </c>
      <c r="P181" s="644">
        <v>7</v>
      </c>
      <c r="Q181" s="644">
        <v>8</v>
      </c>
      <c r="R181" s="644">
        <v>6</v>
      </c>
      <c r="S181" s="644">
        <v>5</v>
      </c>
      <c r="T181" s="644">
        <v>8</v>
      </c>
      <c r="U181" s="644">
        <v>4</v>
      </c>
      <c r="V181" s="644">
        <v>7</v>
      </c>
      <c r="W181" s="644">
        <v>0</v>
      </c>
      <c r="X181" s="644">
        <v>1</v>
      </c>
      <c r="Y181" s="644">
        <v>1</v>
      </c>
    </row>
    <row r="182" spans="1:25" ht="12.75">
      <c r="A182" s="649" t="s">
        <v>299</v>
      </c>
      <c r="B182" s="643"/>
      <c r="C182" s="644"/>
      <c r="D182" s="651"/>
      <c r="E182" s="651"/>
      <c r="F182" s="651"/>
      <c r="G182" s="651"/>
      <c r="H182" s="651"/>
      <c r="I182" s="644"/>
      <c r="J182" s="644"/>
      <c r="K182" s="644"/>
      <c r="L182" s="644"/>
      <c r="M182" s="658"/>
      <c r="N182" s="644"/>
      <c r="O182" s="644"/>
      <c r="P182" s="644"/>
      <c r="Q182" s="644"/>
      <c r="R182" s="644"/>
      <c r="S182" s="644"/>
      <c r="T182" s="644"/>
      <c r="U182" s="644"/>
      <c r="V182" s="644"/>
      <c r="W182" s="644"/>
      <c r="X182" s="644"/>
      <c r="Y182" s="644"/>
    </row>
    <row r="183" spans="1:25" ht="12.75">
      <c r="A183" s="653"/>
      <c r="B183" s="654" t="s">
        <v>0</v>
      </c>
      <c r="C183" s="644">
        <f aca="true" t="shared" si="41" ref="C183:Y183">C184+C185</f>
        <v>455</v>
      </c>
      <c r="D183" s="655">
        <v>0</v>
      </c>
      <c r="E183" s="655">
        <v>0</v>
      </c>
      <c r="F183" s="655">
        <v>0</v>
      </c>
      <c r="G183" s="655">
        <v>0</v>
      </c>
      <c r="H183" s="655">
        <v>0</v>
      </c>
      <c r="I183" s="644">
        <f t="shared" si="41"/>
        <v>0</v>
      </c>
      <c r="J183" s="644">
        <f t="shared" si="41"/>
        <v>2</v>
      </c>
      <c r="K183" s="644">
        <f t="shared" si="41"/>
        <v>44</v>
      </c>
      <c r="L183" s="644">
        <f t="shared" si="41"/>
        <v>86</v>
      </c>
      <c r="M183" s="644">
        <f t="shared" si="41"/>
        <v>53</v>
      </c>
      <c r="N183" s="644">
        <f t="shared" si="41"/>
        <v>40</v>
      </c>
      <c r="O183" s="644">
        <f t="shared" si="41"/>
        <v>42</v>
      </c>
      <c r="P183" s="644">
        <f t="shared" si="41"/>
        <v>34</v>
      </c>
      <c r="Q183" s="644">
        <f t="shared" si="41"/>
        <v>27</v>
      </c>
      <c r="R183" s="644">
        <f t="shared" si="41"/>
        <v>25</v>
      </c>
      <c r="S183" s="644">
        <f t="shared" si="41"/>
        <v>25</v>
      </c>
      <c r="T183" s="644">
        <f t="shared" si="41"/>
        <v>22</v>
      </c>
      <c r="U183" s="644">
        <f t="shared" si="41"/>
        <v>14</v>
      </c>
      <c r="V183" s="644">
        <f t="shared" si="41"/>
        <v>14</v>
      </c>
      <c r="W183" s="644">
        <f t="shared" si="41"/>
        <v>13</v>
      </c>
      <c r="X183" s="644">
        <f t="shared" si="41"/>
        <v>10</v>
      </c>
      <c r="Y183" s="644">
        <f t="shared" si="41"/>
        <v>4</v>
      </c>
    </row>
    <row r="184" spans="1:25" ht="12.75">
      <c r="A184" s="668"/>
      <c r="B184" s="657" t="s">
        <v>3</v>
      </c>
      <c r="C184" s="644">
        <f>SUM(I184:Y184)</f>
        <v>363</v>
      </c>
      <c r="D184" s="655">
        <v>0</v>
      </c>
      <c r="E184" s="655">
        <v>0</v>
      </c>
      <c r="F184" s="655">
        <v>0</v>
      </c>
      <c r="G184" s="655">
        <v>0</v>
      </c>
      <c r="H184" s="655">
        <v>0</v>
      </c>
      <c r="I184" s="644">
        <v>0</v>
      </c>
      <c r="J184" s="644">
        <v>2</v>
      </c>
      <c r="K184" s="644">
        <v>37</v>
      </c>
      <c r="L184" s="644">
        <v>74</v>
      </c>
      <c r="M184" s="658">
        <v>43</v>
      </c>
      <c r="N184" s="644">
        <v>29</v>
      </c>
      <c r="O184" s="644">
        <v>35</v>
      </c>
      <c r="P184" s="644">
        <v>22</v>
      </c>
      <c r="Q184" s="644">
        <v>23</v>
      </c>
      <c r="R184" s="644">
        <v>19</v>
      </c>
      <c r="S184" s="644">
        <v>20</v>
      </c>
      <c r="T184" s="644">
        <v>19</v>
      </c>
      <c r="U184" s="644">
        <v>9</v>
      </c>
      <c r="V184" s="644">
        <v>10</v>
      </c>
      <c r="W184" s="644">
        <v>8</v>
      </c>
      <c r="X184" s="644">
        <v>9</v>
      </c>
      <c r="Y184" s="644">
        <v>4</v>
      </c>
    </row>
    <row r="185" spans="1:25" ht="12.75">
      <c r="A185" s="668"/>
      <c r="B185" s="657" t="s">
        <v>4</v>
      </c>
      <c r="C185" s="644">
        <f>SUM(I185:Y185)</f>
        <v>92</v>
      </c>
      <c r="D185" s="655">
        <v>0</v>
      </c>
      <c r="E185" s="655">
        <v>0</v>
      </c>
      <c r="F185" s="655">
        <v>0</v>
      </c>
      <c r="G185" s="655">
        <v>0</v>
      </c>
      <c r="H185" s="655">
        <v>0</v>
      </c>
      <c r="I185" s="644">
        <v>0</v>
      </c>
      <c r="J185" s="644">
        <v>0</v>
      </c>
      <c r="K185" s="644">
        <v>7</v>
      </c>
      <c r="L185" s="644">
        <v>12</v>
      </c>
      <c r="M185" s="658">
        <v>10</v>
      </c>
      <c r="N185" s="644">
        <v>11</v>
      </c>
      <c r="O185" s="644">
        <v>7</v>
      </c>
      <c r="P185" s="644">
        <v>12</v>
      </c>
      <c r="Q185" s="644">
        <v>4</v>
      </c>
      <c r="R185" s="644">
        <v>6</v>
      </c>
      <c r="S185" s="644">
        <v>5</v>
      </c>
      <c r="T185" s="644">
        <v>3</v>
      </c>
      <c r="U185" s="644">
        <v>5</v>
      </c>
      <c r="V185" s="644">
        <v>4</v>
      </c>
      <c r="W185" s="644">
        <v>5</v>
      </c>
      <c r="X185" s="644">
        <v>1</v>
      </c>
      <c r="Y185" s="644">
        <v>0</v>
      </c>
    </row>
    <row r="186" spans="1:25" ht="12.75">
      <c r="A186" s="659" t="s">
        <v>300</v>
      </c>
      <c r="B186" s="643"/>
      <c r="C186" s="658"/>
      <c r="D186" s="651"/>
      <c r="E186" s="651"/>
      <c r="F186" s="651"/>
      <c r="G186" s="651"/>
      <c r="H186" s="651"/>
      <c r="I186" s="658"/>
      <c r="J186" s="658"/>
      <c r="K186" s="658"/>
      <c r="L186" s="658"/>
      <c r="M186" s="658"/>
      <c r="N186" s="658"/>
      <c r="O186" s="658"/>
      <c r="P186" s="658"/>
      <c r="Q186" s="658"/>
      <c r="R186" s="658"/>
      <c r="S186" s="658"/>
      <c r="T186" s="658"/>
      <c r="U186" s="658"/>
      <c r="V186" s="658"/>
      <c r="W186" s="658"/>
      <c r="X186" s="658"/>
      <c r="Y186" s="658"/>
    </row>
    <row r="187" spans="1:25" ht="12.75">
      <c r="A187" s="661"/>
      <c r="B187" s="654" t="s">
        <v>0</v>
      </c>
      <c r="C187" s="644">
        <f aca="true" t="shared" si="42" ref="C187:Y187">C188+C189</f>
        <v>474</v>
      </c>
      <c r="D187" s="655">
        <v>0</v>
      </c>
      <c r="E187" s="655">
        <v>0</v>
      </c>
      <c r="F187" s="655">
        <v>0</v>
      </c>
      <c r="G187" s="655">
        <v>0</v>
      </c>
      <c r="H187" s="655">
        <v>0</v>
      </c>
      <c r="I187" s="644">
        <f t="shared" si="42"/>
        <v>0</v>
      </c>
      <c r="J187" s="644">
        <f t="shared" si="42"/>
        <v>4</v>
      </c>
      <c r="K187" s="644">
        <f t="shared" si="42"/>
        <v>45</v>
      </c>
      <c r="L187" s="644">
        <f t="shared" si="42"/>
        <v>80</v>
      </c>
      <c r="M187" s="644">
        <f t="shared" si="42"/>
        <v>65</v>
      </c>
      <c r="N187" s="644">
        <f t="shared" si="42"/>
        <v>49</v>
      </c>
      <c r="O187" s="644">
        <f t="shared" si="42"/>
        <v>42</v>
      </c>
      <c r="P187" s="644">
        <f t="shared" si="42"/>
        <v>39</v>
      </c>
      <c r="Q187" s="644">
        <f t="shared" si="42"/>
        <v>41</v>
      </c>
      <c r="R187" s="644">
        <f t="shared" si="42"/>
        <v>28</v>
      </c>
      <c r="S187" s="644">
        <f t="shared" si="42"/>
        <v>13</v>
      </c>
      <c r="T187" s="644">
        <f t="shared" si="42"/>
        <v>18</v>
      </c>
      <c r="U187" s="644">
        <f t="shared" si="42"/>
        <v>18</v>
      </c>
      <c r="V187" s="644">
        <f t="shared" si="42"/>
        <v>14</v>
      </c>
      <c r="W187" s="644">
        <f t="shared" si="42"/>
        <v>10</v>
      </c>
      <c r="X187" s="644">
        <f t="shared" si="42"/>
        <v>7</v>
      </c>
      <c r="Y187" s="644">
        <f t="shared" si="42"/>
        <v>1</v>
      </c>
    </row>
    <row r="188" spans="1:25" ht="12.75">
      <c r="A188" s="656"/>
      <c r="B188" s="657" t="s">
        <v>3</v>
      </c>
      <c r="C188" s="658">
        <f>SUM(I188:Y188)</f>
        <v>380</v>
      </c>
      <c r="D188" s="655">
        <v>0</v>
      </c>
      <c r="E188" s="655">
        <v>0</v>
      </c>
      <c r="F188" s="655">
        <v>0</v>
      </c>
      <c r="G188" s="655">
        <v>0</v>
      </c>
      <c r="H188" s="655">
        <v>0</v>
      </c>
      <c r="I188" s="658">
        <v>0</v>
      </c>
      <c r="J188" s="658">
        <v>4</v>
      </c>
      <c r="K188" s="658">
        <v>41</v>
      </c>
      <c r="L188" s="658">
        <v>68</v>
      </c>
      <c r="M188" s="658">
        <v>53</v>
      </c>
      <c r="N188" s="658">
        <v>42</v>
      </c>
      <c r="O188" s="658">
        <v>33</v>
      </c>
      <c r="P188" s="658">
        <v>27</v>
      </c>
      <c r="Q188" s="658">
        <v>31</v>
      </c>
      <c r="R188" s="658">
        <v>19</v>
      </c>
      <c r="S188" s="658">
        <v>11</v>
      </c>
      <c r="T188" s="658">
        <v>13</v>
      </c>
      <c r="U188" s="658">
        <v>15</v>
      </c>
      <c r="V188" s="658">
        <v>6</v>
      </c>
      <c r="W188" s="658">
        <v>9</v>
      </c>
      <c r="X188" s="658">
        <v>7</v>
      </c>
      <c r="Y188" s="658">
        <v>1</v>
      </c>
    </row>
    <row r="189" spans="1:25" ht="12.75">
      <c r="A189" s="656"/>
      <c r="B189" s="657" t="s">
        <v>4</v>
      </c>
      <c r="C189" s="658">
        <f>SUM(I189:Y189)</f>
        <v>94</v>
      </c>
      <c r="D189" s="655">
        <v>0</v>
      </c>
      <c r="E189" s="655">
        <v>0</v>
      </c>
      <c r="F189" s="655">
        <v>0</v>
      </c>
      <c r="G189" s="655">
        <v>0</v>
      </c>
      <c r="H189" s="655">
        <v>0</v>
      </c>
      <c r="I189" s="644">
        <v>0</v>
      </c>
      <c r="J189" s="658">
        <v>0</v>
      </c>
      <c r="K189" s="658">
        <v>4</v>
      </c>
      <c r="L189" s="658">
        <v>12</v>
      </c>
      <c r="M189" s="658">
        <v>12</v>
      </c>
      <c r="N189" s="658">
        <v>7</v>
      </c>
      <c r="O189" s="658">
        <v>9</v>
      </c>
      <c r="P189" s="658">
        <v>12</v>
      </c>
      <c r="Q189" s="644">
        <v>10</v>
      </c>
      <c r="R189" s="658">
        <v>9</v>
      </c>
      <c r="S189" s="658">
        <v>2</v>
      </c>
      <c r="T189" s="658">
        <v>5</v>
      </c>
      <c r="U189" s="644">
        <v>3</v>
      </c>
      <c r="V189" s="658">
        <v>8</v>
      </c>
      <c r="W189" s="658">
        <v>1</v>
      </c>
      <c r="X189" s="658">
        <v>0</v>
      </c>
      <c r="Y189" s="658">
        <v>0</v>
      </c>
    </row>
    <row r="190" spans="1:25" ht="12.75">
      <c r="A190" s="659" t="s">
        <v>301</v>
      </c>
      <c r="B190" s="643"/>
      <c r="C190" s="658"/>
      <c r="D190" s="651"/>
      <c r="E190" s="651"/>
      <c r="F190" s="651"/>
      <c r="G190" s="651"/>
      <c r="H190" s="651"/>
      <c r="I190" s="644"/>
      <c r="J190" s="658"/>
      <c r="K190" s="658"/>
      <c r="L190" s="658"/>
      <c r="M190" s="658"/>
      <c r="N190" s="658"/>
      <c r="O190" s="658"/>
      <c r="P190" s="658"/>
      <c r="Q190" s="644"/>
      <c r="R190" s="658"/>
      <c r="S190" s="658"/>
      <c r="T190" s="658"/>
      <c r="U190" s="644"/>
      <c r="V190" s="658"/>
      <c r="W190" s="658"/>
      <c r="X190" s="658"/>
      <c r="Y190" s="658"/>
    </row>
    <row r="191" spans="1:25" ht="12.75">
      <c r="A191" s="661"/>
      <c r="B191" s="654" t="s">
        <v>0</v>
      </c>
      <c r="C191" s="644">
        <f aca="true" t="shared" si="43" ref="C191:Y191">C192+C193</f>
        <v>493</v>
      </c>
      <c r="D191" s="655">
        <v>0</v>
      </c>
      <c r="E191" s="655">
        <v>0</v>
      </c>
      <c r="F191" s="655">
        <v>0</v>
      </c>
      <c r="G191" s="655">
        <v>0</v>
      </c>
      <c r="H191" s="655">
        <v>0</v>
      </c>
      <c r="I191" s="644">
        <f t="shared" si="43"/>
        <v>0</v>
      </c>
      <c r="J191" s="644">
        <f t="shared" si="43"/>
        <v>5</v>
      </c>
      <c r="K191" s="644">
        <f t="shared" si="43"/>
        <v>44</v>
      </c>
      <c r="L191" s="644">
        <f t="shared" si="43"/>
        <v>85</v>
      </c>
      <c r="M191" s="644">
        <f t="shared" si="43"/>
        <v>71</v>
      </c>
      <c r="N191" s="644">
        <f t="shared" si="43"/>
        <v>42</v>
      </c>
      <c r="O191" s="644">
        <f t="shared" si="43"/>
        <v>39</v>
      </c>
      <c r="P191" s="644">
        <f t="shared" si="43"/>
        <v>34</v>
      </c>
      <c r="Q191" s="644">
        <f t="shared" si="43"/>
        <v>33</v>
      </c>
      <c r="R191" s="644">
        <f t="shared" si="43"/>
        <v>30</v>
      </c>
      <c r="S191" s="644">
        <f t="shared" si="43"/>
        <v>27</v>
      </c>
      <c r="T191" s="644">
        <f t="shared" si="43"/>
        <v>34</v>
      </c>
      <c r="U191" s="644">
        <f t="shared" si="43"/>
        <v>13</v>
      </c>
      <c r="V191" s="644">
        <f t="shared" si="43"/>
        <v>15</v>
      </c>
      <c r="W191" s="644">
        <f t="shared" si="43"/>
        <v>8</v>
      </c>
      <c r="X191" s="644">
        <f t="shared" si="43"/>
        <v>7</v>
      </c>
      <c r="Y191" s="644">
        <f t="shared" si="43"/>
        <v>6</v>
      </c>
    </row>
    <row r="192" spans="1:25" ht="12.75">
      <c r="A192" s="656"/>
      <c r="B192" s="657" t="s">
        <v>3</v>
      </c>
      <c r="C192" s="658">
        <f>SUM(I192:Y192)</f>
        <v>397</v>
      </c>
      <c r="D192" s="655">
        <v>0</v>
      </c>
      <c r="E192" s="655">
        <v>0</v>
      </c>
      <c r="F192" s="655">
        <v>0</v>
      </c>
      <c r="G192" s="655">
        <v>0</v>
      </c>
      <c r="H192" s="655">
        <v>0</v>
      </c>
      <c r="I192" s="644">
        <v>0</v>
      </c>
      <c r="J192" s="658">
        <v>4</v>
      </c>
      <c r="K192" s="658">
        <v>39</v>
      </c>
      <c r="L192" s="658">
        <v>73</v>
      </c>
      <c r="M192" s="658">
        <v>60</v>
      </c>
      <c r="N192" s="658">
        <v>38</v>
      </c>
      <c r="O192" s="658">
        <v>34</v>
      </c>
      <c r="P192" s="658">
        <v>25</v>
      </c>
      <c r="Q192" s="644">
        <v>24</v>
      </c>
      <c r="R192" s="658">
        <v>18</v>
      </c>
      <c r="S192" s="658">
        <v>18</v>
      </c>
      <c r="T192" s="658">
        <v>27</v>
      </c>
      <c r="U192" s="644">
        <v>9</v>
      </c>
      <c r="V192" s="658">
        <v>13</v>
      </c>
      <c r="W192" s="658">
        <v>5</v>
      </c>
      <c r="X192" s="658">
        <v>6</v>
      </c>
      <c r="Y192" s="658">
        <v>4</v>
      </c>
    </row>
    <row r="193" spans="1:25" ht="12.75">
      <c r="A193" s="656"/>
      <c r="B193" s="657" t="s">
        <v>4</v>
      </c>
      <c r="C193" s="658">
        <f>SUM(I193:Y193)</f>
        <v>96</v>
      </c>
      <c r="D193" s="655">
        <v>0</v>
      </c>
      <c r="E193" s="655">
        <v>0</v>
      </c>
      <c r="F193" s="655">
        <v>0</v>
      </c>
      <c r="G193" s="655">
        <v>0</v>
      </c>
      <c r="H193" s="655">
        <v>0</v>
      </c>
      <c r="I193" s="644">
        <v>0</v>
      </c>
      <c r="J193" s="658">
        <v>1</v>
      </c>
      <c r="K193" s="658">
        <v>5</v>
      </c>
      <c r="L193" s="658">
        <v>12</v>
      </c>
      <c r="M193" s="658">
        <v>11</v>
      </c>
      <c r="N193" s="658">
        <v>4</v>
      </c>
      <c r="O193" s="658">
        <v>5</v>
      </c>
      <c r="P193" s="658">
        <v>9</v>
      </c>
      <c r="Q193" s="644">
        <v>9</v>
      </c>
      <c r="R193" s="658">
        <v>12</v>
      </c>
      <c r="S193" s="658">
        <v>9</v>
      </c>
      <c r="T193" s="658">
        <v>7</v>
      </c>
      <c r="U193" s="644">
        <v>4</v>
      </c>
      <c r="V193" s="658">
        <v>2</v>
      </c>
      <c r="W193" s="658">
        <v>3</v>
      </c>
      <c r="X193" s="658">
        <v>1</v>
      </c>
      <c r="Y193" s="658">
        <v>2</v>
      </c>
    </row>
    <row r="194" spans="1:25" ht="12.75">
      <c r="A194" s="659" t="s">
        <v>302</v>
      </c>
      <c r="B194" s="643"/>
      <c r="C194" s="658"/>
      <c r="D194" s="651"/>
      <c r="E194" s="651"/>
      <c r="F194" s="651"/>
      <c r="G194" s="651"/>
      <c r="H194" s="651"/>
      <c r="I194" s="644"/>
      <c r="J194" s="658"/>
      <c r="K194" s="658"/>
      <c r="L194" s="658"/>
      <c r="M194" s="658"/>
      <c r="N194" s="658"/>
      <c r="O194" s="658"/>
      <c r="P194" s="658"/>
      <c r="Q194" s="644"/>
      <c r="R194" s="658"/>
      <c r="S194" s="658"/>
      <c r="T194" s="658"/>
      <c r="U194" s="644"/>
      <c r="V194" s="658"/>
      <c r="W194" s="658"/>
      <c r="X194" s="658"/>
      <c r="Y194" s="658"/>
    </row>
    <row r="195" spans="1:25" ht="12.75">
      <c r="A195" s="661"/>
      <c r="B195" s="654" t="s">
        <v>0</v>
      </c>
      <c r="C195" s="644">
        <f aca="true" t="shared" si="44" ref="C195:Y195">C196+C197</f>
        <v>443</v>
      </c>
      <c r="D195" s="655">
        <v>0</v>
      </c>
      <c r="E195" s="655">
        <v>0</v>
      </c>
      <c r="F195" s="655">
        <v>0</v>
      </c>
      <c r="G195" s="655">
        <v>0</v>
      </c>
      <c r="H195" s="655">
        <v>0</v>
      </c>
      <c r="I195" s="644">
        <f t="shared" si="44"/>
        <v>0</v>
      </c>
      <c r="J195" s="644">
        <f t="shared" si="44"/>
        <v>3</v>
      </c>
      <c r="K195" s="644">
        <f t="shared" si="44"/>
        <v>40</v>
      </c>
      <c r="L195" s="644">
        <f t="shared" si="44"/>
        <v>86</v>
      </c>
      <c r="M195" s="644">
        <f t="shared" si="44"/>
        <v>50</v>
      </c>
      <c r="N195" s="644">
        <f t="shared" si="44"/>
        <v>55</v>
      </c>
      <c r="O195" s="644">
        <f t="shared" si="44"/>
        <v>36</v>
      </c>
      <c r="P195" s="644">
        <f t="shared" si="44"/>
        <v>33</v>
      </c>
      <c r="Q195" s="644">
        <f t="shared" si="44"/>
        <v>35</v>
      </c>
      <c r="R195" s="644">
        <f t="shared" si="44"/>
        <v>19</v>
      </c>
      <c r="S195" s="644">
        <f t="shared" si="44"/>
        <v>17</v>
      </c>
      <c r="T195" s="644">
        <f t="shared" si="44"/>
        <v>17</v>
      </c>
      <c r="U195" s="644">
        <f t="shared" si="44"/>
        <v>20</v>
      </c>
      <c r="V195" s="644">
        <f t="shared" si="44"/>
        <v>13</v>
      </c>
      <c r="W195" s="644">
        <f t="shared" si="44"/>
        <v>12</v>
      </c>
      <c r="X195" s="644">
        <f t="shared" si="44"/>
        <v>5</v>
      </c>
      <c r="Y195" s="644">
        <f t="shared" si="44"/>
        <v>2</v>
      </c>
    </row>
    <row r="196" spans="1:25" ht="12.75">
      <c r="A196" s="656"/>
      <c r="B196" s="657" t="s">
        <v>3</v>
      </c>
      <c r="C196" s="658">
        <f>SUM(I196:Y196)</f>
        <v>349</v>
      </c>
      <c r="D196" s="655">
        <v>0</v>
      </c>
      <c r="E196" s="655">
        <v>0</v>
      </c>
      <c r="F196" s="655">
        <v>0</v>
      </c>
      <c r="G196" s="655">
        <v>0</v>
      </c>
      <c r="H196" s="655">
        <v>0</v>
      </c>
      <c r="I196" s="644">
        <v>0</v>
      </c>
      <c r="J196" s="658">
        <v>2</v>
      </c>
      <c r="K196" s="658">
        <v>34</v>
      </c>
      <c r="L196" s="658">
        <v>76</v>
      </c>
      <c r="M196" s="658">
        <v>38</v>
      </c>
      <c r="N196" s="658">
        <v>40</v>
      </c>
      <c r="O196" s="658">
        <v>33</v>
      </c>
      <c r="P196" s="658">
        <v>22</v>
      </c>
      <c r="Q196" s="644">
        <v>29</v>
      </c>
      <c r="R196" s="658">
        <v>11</v>
      </c>
      <c r="S196" s="658">
        <v>13</v>
      </c>
      <c r="T196" s="658">
        <v>9</v>
      </c>
      <c r="U196" s="658">
        <v>18</v>
      </c>
      <c r="V196" s="658">
        <v>9</v>
      </c>
      <c r="W196" s="658">
        <v>10</v>
      </c>
      <c r="X196" s="658">
        <v>4</v>
      </c>
      <c r="Y196" s="658">
        <v>1</v>
      </c>
    </row>
    <row r="197" spans="1:25" ht="12.75">
      <c r="A197" s="656"/>
      <c r="B197" s="657" t="s">
        <v>4</v>
      </c>
      <c r="C197" s="658">
        <f>SUM(I197:Y197)</f>
        <v>94</v>
      </c>
      <c r="D197" s="655">
        <v>0</v>
      </c>
      <c r="E197" s="655">
        <v>0</v>
      </c>
      <c r="F197" s="655">
        <v>0</v>
      </c>
      <c r="G197" s="655">
        <v>0</v>
      </c>
      <c r="H197" s="655">
        <v>0</v>
      </c>
      <c r="I197" s="644">
        <v>0</v>
      </c>
      <c r="J197" s="658">
        <v>1</v>
      </c>
      <c r="K197" s="658">
        <v>6</v>
      </c>
      <c r="L197" s="658">
        <v>10</v>
      </c>
      <c r="M197" s="658">
        <v>12</v>
      </c>
      <c r="N197" s="658">
        <v>15</v>
      </c>
      <c r="O197" s="658">
        <v>3</v>
      </c>
      <c r="P197" s="658">
        <v>11</v>
      </c>
      <c r="Q197" s="644">
        <v>6</v>
      </c>
      <c r="R197" s="658">
        <v>8</v>
      </c>
      <c r="S197" s="658">
        <v>4</v>
      </c>
      <c r="T197" s="658">
        <v>8</v>
      </c>
      <c r="U197" s="658">
        <v>2</v>
      </c>
      <c r="V197" s="658">
        <v>4</v>
      </c>
      <c r="W197" s="658">
        <v>2</v>
      </c>
      <c r="X197" s="658">
        <v>1</v>
      </c>
      <c r="Y197" s="658">
        <v>1</v>
      </c>
    </row>
    <row r="198" spans="1:25" ht="12.75">
      <c r="A198" s="649" t="s">
        <v>303</v>
      </c>
      <c r="B198" s="643"/>
      <c r="C198" s="650"/>
      <c r="D198" s="651"/>
      <c r="E198" s="651"/>
      <c r="F198" s="651"/>
      <c r="G198" s="651"/>
      <c r="H198" s="651"/>
      <c r="I198" s="644"/>
      <c r="J198" s="644"/>
      <c r="K198" s="650"/>
      <c r="L198" s="644"/>
      <c r="M198" s="658"/>
      <c r="N198" s="644"/>
      <c r="O198" s="644"/>
      <c r="P198" s="644"/>
      <c r="Q198" s="644"/>
      <c r="R198" s="650"/>
      <c r="S198" s="650"/>
      <c r="T198" s="650"/>
      <c r="U198" s="650"/>
      <c r="V198" s="650"/>
      <c r="W198" s="650"/>
      <c r="X198" s="650"/>
      <c r="Y198" s="650"/>
    </row>
    <row r="199" spans="1:25" ht="12.75">
      <c r="A199" s="653"/>
      <c r="B199" s="654" t="s">
        <v>0</v>
      </c>
      <c r="C199" s="644">
        <f aca="true" t="shared" si="45" ref="C199:Y199">C200+C201</f>
        <v>512</v>
      </c>
      <c r="D199" s="655">
        <v>0</v>
      </c>
      <c r="E199" s="655">
        <v>0</v>
      </c>
      <c r="F199" s="655">
        <v>0</v>
      </c>
      <c r="G199" s="655">
        <v>0</v>
      </c>
      <c r="H199" s="655">
        <v>0</v>
      </c>
      <c r="I199" s="644">
        <f t="shared" si="45"/>
        <v>0</v>
      </c>
      <c r="J199" s="644">
        <f t="shared" si="45"/>
        <v>7</v>
      </c>
      <c r="K199" s="644">
        <f t="shared" si="45"/>
        <v>56</v>
      </c>
      <c r="L199" s="644">
        <f t="shared" si="45"/>
        <v>81</v>
      </c>
      <c r="M199" s="644">
        <f t="shared" si="45"/>
        <v>53</v>
      </c>
      <c r="N199" s="644">
        <f t="shared" si="45"/>
        <v>63</v>
      </c>
      <c r="O199" s="644">
        <f t="shared" si="45"/>
        <v>32</v>
      </c>
      <c r="P199" s="644">
        <f t="shared" si="45"/>
        <v>38</v>
      </c>
      <c r="Q199" s="644">
        <f t="shared" si="45"/>
        <v>34</v>
      </c>
      <c r="R199" s="644">
        <f t="shared" si="45"/>
        <v>25</v>
      </c>
      <c r="S199" s="644">
        <f t="shared" si="45"/>
        <v>23</v>
      </c>
      <c r="T199" s="644">
        <f t="shared" si="45"/>
        <v>25</v>
      </c>
      <c r="U199" s="644">
        <f t="shared" si="45"/>
        <v>20</v>
      </c>
      <c r="V199" s="644">
        <f t="shared" si="45"/>
        <v>24</v>
      </c>
      <c r="W199" s="644">
        <f t="shared" si="45"/>
        <v>10</v>
      </c>
      <c r="X199" s="644">
        <f t="shared" si="45"/>
        <v>14</v>
      </c>
      <c r="Y199" s="644">
        <f t="shared" si="45"/>
        <v>7</v>
      </c>
    </row>
    <row r="200" spans="1:25" ht="12.75">
      <c r="A200" s="668"/>
      <c r="B200" s="657" t="s">
        <v>3</v>
      </c>
      <c r="C200" s="644">
        <f>SUM(I200:Y200)</f>
        <v>409</v>
      </c>
      <c r="D200" s="655">
        <v>0</v>
      </c>
      <c r="E200" s="655">
        <v>0</v>
      </c>
      <c r="F200" s="655">
        <v>0</v>
      </c>
      <c r="G200" s="655">
        <v>0</v>
      </c>
      <c r="H200" s="655">
        <v>0</v>
      </c>
      <c r="I200" s="644">
        <v>0</v>
      </c>
      <c r="J200" s="644">
        <v>5</v>
      </c>
      <c r="K200" s="644">
        <v>44</v>
      </c>
      <c r="L200" s="644">
        <v>67</v>
      </c>
      <c r="M200" s="658">
        <v>44</v>
      </c>
      <c r="N200" s="644">
        <v>49</v>
      </c>
      <c r="O200" s="644">
        <v>27</v>
      </c>
      <c r="P200" s="644">
        <v>32</v>
      </c>
      <c r="Q200" s="644">
        <v>26</v>
      </c>
      <c r="R200" s="644">
        <v>17</v>
      </c>
      <c r="S200" s="644">
        <v>19</v>
      </c>
      <c r="T200" s="644">
        <v>23</v>
      </c>
      <c r="U200" s="644">
        <v>17</v>
      </c>
      <c r="V200" s="644">
        <v>17</v>
      </c>
      <c r="W200" s="644">
        <v>6</v>
      </c>
      <c r="X200" s="644">
        <v>10</v>
      </c>
      <c r="Y200" s="644">
        <v>6</v>
      </c>
    </row>
    <row r="201" spans="1:25" ht="12.75">
      <c r="A201" s="668"/>
      <c r="B201" s="657" t="s">
        <v>4</v>
      </c>
      <c r="C201" s="644">
        <f>SUM(I201:Y201)</f>
        <v>103</v>
      </c>
      <c r="D201" s="655">
        <v>0</v>
      </c>
      <c r="E201" s="655">
        <v>0</v>
      </c>
      <c r="F201" s="655">
        <v>0</v>
      </c>
      <c r="G201" s="655">
        <v>0</v>
      </c>
      <c r="H201" s="655">
        <v>0</v>
      </c>
      <c r="I201" s="644">
        <v>0</v>
      </c>
      <c r="J201" s="644">
        <v>2</v>
      </c>
      <c r="K201" s="644">
        <v>12</v>
      </c>
      <c r="L201" s="644">
        <v>14</v>
      </c>
      <c r="M201" s="658">
        <v>9</v>
      </c>
      <c r="N201" s="644">
        <v>14</v>
      </c>
      <c r="O201" s="644">
        <v>5</v>
      </c>
      <c r="P201" s="644">
        <v>6</v>
      </c>
      <c r="Q201" s="644">
        <v>8</v>
      </c>
      <c r="R201" s="644">
        <v>8</v>
      </c>
      <c r="S201" s="644">
        <v>4</v>
      </c>
      <c r="T201" s="644">
        <v>2</v>
      </c>
      <c r="U201" s="644">
        <v>3</v>
      </c>
      <c r="V201" s="644">
        <v>7</v>
      </c>
      <c r="W201" s="644">
        <v>4</v>
      </c>
      <c r="X201" s="644">
        <v>4</v>
      </c>
      <c r="Y201" s="644">
        <v>1</v>
      </c>
    </row>
    <row r="202" spans="1:25" ht="12.75">
      <c r="A202" s="649" t="s">
        <v>304</v>
      </c>
      <c r="B202" s="643"/>
      <c r="C202" s="650"/>
      <c r="D202" s="651"/>
      <c r="E202" s="651"/>
      <c r="F202" s="651"/>
      <c r="G202" s="651"/>
      <c r="H202" s="651"/>
      <c r="I202" s="644"/>
      <c r="J202" s="644"/>
      <c r="K202" s="650"/>
      <c r="L202" s="644"/>
      <c r="M202" s="658"/>
      <c r="N202" s="644"/>
      <c r="O202" s="644"/>
      <c r="P202" s="644"/>
      <c r="Q202" s="644"/>
      <c r="R202" s="650"/>
      <c r="S202" s="650"/>
      <c r="T202" s="650"/>
      <c r="U202" s="650"/>
      <c r="V202" s="650"/>
      <c r="W202" s="650"/>
      <c r="X202" s="650"/>
      <c r="Y202" s="650"/>
    </row>
    <row r="203" spans="1:25" ht="12.75">
      <c r="A203" s="653"/>
      <c r="B203" s="654" t="s">
        <v>0</v>
      </c>
      <c r="C203" s="644">
        <f aca="true" t="shared" si="46" ref="C203:Y203">C204+C205</f>
        <v>543</v>
      </c>
      <c r="D203" s="655">
        <v>0</v>
      </c>
      <c r="E203" s="655">
        <v>0</v>
      </c>
      <c r="F203" s="655">
        <v>0</v>
      </c>
      <c r="G203" s="655">
        <v>0</v>
      </c>
      <c r="H203" s="655">
        <v>0</v>
      </c>
      <c r="I203" s="644">
        <f t="shared" si="46"/>
        <v>0</v>
      </c>
      <c r="J203" s="644">
        <f t="shared" si="46"/>
        <v>6</v>
      </c>
      <c r="K203" s="644">
        <f t="shared" si="46"/>
        <v>59</v>
      </c>
      <c r="L203" s="644">
        <f t="shared" si="46"/>
        <v>97</v>
      </c>
      <c r="M203" s="644">
        <f t="shared" si="46"/>
        <v>66</v>
      </c>
      <c r="N203" s="644">
        <f t="shared" si="46"/>
        <v>50</v>
      </c>
      <c r="O203" s="644">
        <f t="shared" si="46"/>
        <v>47</v>
      </c>
      <c r="P203" s="644">
        <f t="shared" si="46"/>
        <v>38</v>
      </c>
      <c r="Q203" s="644">
        <f t="shared" si="46"/>
        <v>44</v>
      </c>
      <c r="R203" s="644">
        <f t="shared" si="46"/>
        <v>29</v>
      </c>
      <c r="S203" s="644">
        <f t="shared" si="46"/>
        <v>23</v>
      </c>
      <c r="T203" s="644">
        <f t="shared" si="46"/>
        <v>14</v>
      </c>
      <c r="U203" s="644">
        <f t="shared" si="46"/>
        <v>26</v>
      </c>
      <c r="V203" s="644">
        <f t="shared" si="46"/>
        <v>16</v>
      </c>
      <c r="W203" s="644">
        <f t="shared" si="46"/>
        <v>15</v>
      </c>
      <c r="X203" s="644">
        <f t="shared" si="46"/>
        <v>10</v>
      </c>
      <c r="Y203" s="644">
        <f t="shared" si="46"/>
        <v>3</v>
      </c>
    </row>
    <row r="204" spans="1:25" ht="12.75">
      <c r="A204" s="668"/>
      <c r="B204" s="657" t="s">
        <v>3</v>
      </c>
      <c r="C204" s="644">
        <v>427</v>
      </c>
      <c r="D204" s="655">
        <v>0</v>
      </c>
      <c r="E204" s="655">
        <v>0</v>
      </c>
      <c r="F204" s="655">
        <v>0</v>
      </c>
      <c r="G204" s="655">
        <v>0</v>
      </c>
      <c r="H204" s="655">
        <v>0</v>
      </c>
      <c r="I204" s="644">
        <v>0</v>
      </c>
      <c r="J204" s="644">
        <v>4</v>
      </c>
      <c r="K204" s="644">
        <v>45</v>
      </c>
      <c r="L204" s="644">
        <v>77</v>
      </c>
      <c r="M204" s="658">
        <v>58</v>
      </c>
      <c r="N204" s="644">
        <v>38</v>
      </c>
      <c r="O204" s="644">
        <v>38</v>
      </c>
      <c r="P204" s="644">
        <v>29</v>
      </c>
      <c r="Q204" s="644">
        <v>35</v>
      </c>
      <c r="R204" s="644">
        <v>20</v>
      </c>
      <c r="S204" s="644">
        <v>20</v>
      </c>
      <c r="T204" s="644">
        <v>9</v>
      </c>
      <c r="U204" s="644">
        <v>21</v>
      </c>
      <c r="V204" s="644">
        <v>14</v>
      </c>
      <c r="W204" s="644">
        <v>9</v>
      </c>
      <c r="X204" s="644">
        <v>8</v>
      </c>
      <c r="Y204" s="644">
        <v>2</v>
      </c>
    </row>
    <row r="205" spans="1:25" ht="12.75">
      <c r="A205" s="668"/>
      <c r="B205" s="657" t="s">
        <v>4</v>
      </c>
      <c r="C205" s="644">
        <v>116</v>
      </c>
      <c r="D205" s="655">
        <v>0</v>
      </c>
      <c r="E205" s="655">
        <v>0</v>
      </c>
      <c r="F205" s="655">
        <v>0</v>
      </c>
      <c r="G205" s="655">
        <v>0</v>
      </c>
      <c r="H205" s="655">
        <v>0</v>
      </c>
      <c r="I205" s="644">
        <v>0</v>
      </c>
      <c r="J205" s="644">
        <v>2</v>
      </c>
      <c r="K205" s="644">
        <v>14</v>
      </c>
      <c r="L205" s="644">
        <v>20</v>
      </c>
      <c r="M205" s="658">
        <v>8</v>
      </c>
      <c r="N205" s="644">
        <v>12</v>
      </c>
      <c r="O205" s="644">
        <v>9</v>
      </c>
      <c r="P205" s="644">
        <v>9</v>
      </c>
      <c r="Q205" s="644">
        <v>9</v>
      </c>
      <c r="R205" s="644">
        <v>9</v>
      </c>
      <c r="S205" s="644">
        <v>3</v>
      </c>
      <c r="T205" s="644">
        <v>5</v>
      </c>
      <c r="U205" s="644">
        <v>5</v>
      </c>
      <c r="V205" s="644">
        <v>2</v>
      </c>
      <c r="W205" s="644">
        <v>6</v>
      </c>
      <c r="X205" s="644">
        <v>2</v>
      </c>
      <c r="Y205" s="644">
        <v>1</v>
      </c>
    </row>
    <row r="206" spans="1:25" ht="12.75">
      <c r="A206" s="642"/>
      <c r="B206" s="643"/>
      <c r="C206" s="644"/>
      <c r="D206" s="849" t="s">
        <v>251</v>
      </c>
      <c r="E206" s="849"/>
      <c r="F206" s="849"/>
      <c r="G206" s="849"/>
      <c r="H206" s="849"/>
      <c r="I206" s="849"/>
      <c r="J206" s="849"/>
      <c r="K206" s="849"/>
      <c r="L206" s="849"/>
      <c r="M206" s="849"/>
      <c r="N206" s="849"/>
      <c r="O206" s="849"/>
      <c r="P206" s="849"/>
      <c r="Q206" s="849"/>
      <c r="R206" s="849"/>
      <c r="S206" s="849"/>
      <c r="T206" s="849"/>
      <c r="U206" s="849"/>
      <c r="V206" s="849"/>
      <c r="W206" s="849"/>
      <c r="X206" s="849"/>
      <c r="Y206" s="849"/>
    </row>
    <row r="207" spans="1:25" ht="12.75">
      <c r="A207" s="653"/>
      <c r="B207" s="646"/>
      <c r="C207" s="670" t="s">
        <v>0</v>
      </c>
      <c r="D207" s="670" t="s">
        <v>252</v>
      </c>
      <c r="E207" s="670" t="s">
        <v>253</v>
      </c>
      <c r="F207" s="670" t="s">
        <v>254</v>
      </c>
      <c r="G207" s="670" t="s">
        <v>255</v>
      </c>
      <c r="H207" s="670" t="s">
        <v>256</v>
      </c>
      <c r="I207" s="670" t="s">
        <v>226</v>
      </c>
      <c r="J207" s="670" t="s">
        <v>227</v>
      </c>
      <c r="K207" s="670" t="s">
        <v>228</v>
      </c>
      <c r="L207" s="670" t="s">
        <v>229</v>
      </c>
      <c r="M207" s="671" t="s">
        <v>230</v>
      </c>
      <c r="N207" s="670" t="s">
        <v>231</v>
      </c>
      <c r="O207" s="670" t="s">
        <v>232</v>
      </c>
      <c r="P207" s="670" t="s">
        <v>233</v>
      </c>
      <c r="Q207" s="670" t="s">
        <v>234</v>
      </c>
      <c r="R207" s="670" t="s">
        <v>235</v>
      </c>
      <c r="S207" s="670" t="s">
        <v>236</v>
      </c>
      <c r="T207" s="670" t="s">
        <v>237</v>
      </c>
      <c r="U207" s="670" t="s">
        <v>238</v>
      </c>
      <c r="V207" s="670" t="s">
        <v>239</v>
      </c>
      <c r="W207" s="670" t="s">
        <v>240</v>
      </c>
      <c r="X207" s="670" t="s">
        <v>241</v>
      </c>
      <c r="Y207" s="670" t="s">
        <v>23</v>
      </c>
    </row>
    <row r="208" spans="1:25" ht="12.75">
      <c r="A208" s="649" t="s">
        <v>55</v>
      </c>
      <c r="B208" s="660"/>
      <c r="C208" s="651"/>
      <c r="D208" s="651"/>
      <c r="E208" s="651"/>
      <c r="F208" s="651"/>
      <c r="G208" s="651"/>
      <c r="H208" s="651"/>
      <c r="I208" s="651"/>
      <c r="J208" s="651"/>
      <c r="K208" s="651"/>
      <c r="L208" s="651"/>
      <c r="M208" s="651"/>
      <c r="N208" s="651"/>
      <c r="O208" s="651"/>
      <c r="P208" s="651"/>
      <c r="Q208" s="651"/>
      <c r="R208" s="651"/>
      <c r="S208" s="651"/>
      <c r="T208" s="651"/>
      <c r="U208" s="651"/>
      <c r="V208" s="651"/>
      <c r="W208" s="651"/>
      <c r="X208" s="651"/>
      <c r="Y208" s="651"/>
    </row>
    <row r="209" spans="1:25" ht="12.75">
      <c r="A209" s="642"/>
      <c r="B209" s="654" t="s">
        <v>0</v>
      </c>
      <c r="C209" s="651">
        <v>540</v>
      </c>
      <c r="D209" s="655">
        <v>0</v>
      </c>
      <c r="E209" s="655">
        <v>0</v>
      </c>
      <c r="F209" s="655">
        <v>0</v>
      </c>
      <c r="G209" s="655">
        <v>0</v>
      </c>
      <c r="H209" s="655">
        <v>0</v>
      </c>
      <c r="I209" s="651">
        <v>0</v>
      </c>
      <c r="J209" s="651">
        <v>7</v>
      </c>
      <c r="K209" s="651">
        <v>59</v>
      </c>
      <c r="L209" s="651">
        <v>84</v>
      </c>
      <c r="M209" s="651">
        <v>73</v>
      </c>
      <c r="N209" s="651">
        <v>69</v>
      </c>
      <c r="O209" s="651">
        <v>49</v>
      </c>
      <c r="P209" s="651">
        <v>31</v>
      </c>
      <c r="Q209" s="651">
        <v>38</v>
      </c>
      <c r="R209" s="651">
        <v>25</v>
      </c>
      <c r="S209" s="651">
        <v>24</v>
      </c>
      <c r="T209" s="651">
        <v>15</v>
      </c>
      <c r="U209" s="651">
        <v>20</v>
      </c>
      <c r="V209" s="651">
        <v>22</v>
      </c>
      <c r="W209" s="651">
        <v>8</v>
      </c>
      <c r="X209" s="651">
        <v>10</v>
      </c>
      <c r="Y209" s="651">
        <v>6</v>
      </c>
    </row>
    <row r="210" spans="1:25" ht="12.75">
      <c r="A210" s="642"/>
      <c r="B210" s="657" t="s">
        <v>3</v>
      </c>
      <c r="C210" s="651">
        <v>428</v>
      </c>
      <c r="D210" s="655">
        <v>0</v>
      </c>
      <c r="E210" s="655">
        <v>0</v>
      </c>
      <c r="F210" s="655">
        <v>0</v>
      </c>
      <c r="G210" s="655">
        <v>0</v>
      </c>
      <c r="H210" s="655">
        <v>0</v>
      </c>
      <c r="I210" s="651">
        <v>0</v>
      </c>
      <c r="J210" s="651">
        <v>3</v>
      </c>
      <c r="K210" s="651">
        <v>38</v>
      </c>
      <c r="L210" s="651">
        <v>67</v>
      </c>
      <c r="M210" s="651">
        <v>64</v>
      </c>
      <c r="N210" s="651">
        <v>57</v>
      </c>
      <c r="O210" s="651">
        <v>42</v>
      </c>
      <c r="P210" s="651">
        <v>24</v>
      </c>
      <c r="Q210" s="651">
        <v>27</v>
      </c>
      <c r="R210" s="651">
        <v>19</v>
      </c>
      <c r="S210" s="651">
        <v>21</v>
      </c>
      <c r="T210" s="651">
        <v>13</v>
      </c>
      <c r="U210" s="651">
        <v>18</v>
      </c>
      <c r="V210" s="651">
        <v>16</v>
      </c>
      <c r="W210" s="651">
        <v>5</v>
      </c>
      <c r="X210" s="651">
        <v>8</v>
      </c>
      <c r="Y210" s="651">
        <v>6</v>
      </c>
    </row>
    <row r="211" spans="1:25" ht="12.75">
      <c r="A211" s="642"/>
      <c r="B211" s="657" t="s">
        <v>4</v>
      </c>
      <c r="C211" s="651">
        <v>112</v>
      </c>
      <c r="D211" s="655">
        <v>0</v>
      </c>
      <c r="E211" s="655">
        <v>0</v>
      </c>
      <c r="F211" s="655">
        <v>0</v>
      </c>
      <c r="G211" s="655">
        <v>0</v>
      </c>
      <c r="H211" s="655">
        <v>0</v>
      </c>
      <c r="I211" s="651">
        <v>0</v>
      </c>
      <c r="J211" s="651">
        <v>4</v>
      </c>
      <c r="K211" s="651">
        <v>21</v>
      </c>
      <c r="L211" s="651">
        <v>17</v>
      </c>
      <c r="M211" s="651">
        <v>9</v>
      </c>
      <c r="N211" s="651">
        <v>12</v>
      </c>
      <c r="O211" s="651">
        <v>7</v>
      </c>
      <c r="P211" s="651">
        <v>7</v>
      </c>
      <c r="Q211" s="651">
        <v>11</v>
      </c>
      <c r="R211" s="651">
        <v>6</v>
      </c>
      <c r="S211" s="651">
        <v>3</v>
      </c>
      <c r="T211" s="651">
        <v>2</v>
      </c>
      <c r="U211" s="651">
        <v>2</v>
      </c>
      <c r="V211" s="651">
        <v>6</v>
      </c>
      <c r="W211" s="651">
        <v>3</v>
      </c>
      <c r="X211" s="651">
        <v>2</v>
      </c>
      <c r="Y211" s="651">
        <v>0</v>
      </c>
    </row>
    <row r="212" spans="1:25" ht="12.75">
      <c r="A212" s="649" t="s">
        <v>56</v>
      </c>
      <c r="B212" s="672"/>
      <c r="C212" s="651"/>
      <c r="D212" s="651"/>
      <c r="E212" s="651"/>
      <c r="F212" s="651"/>
      <c r="G212" s="651"/>
      <c r="H212" s="651"/>
      <c r="I212" s="651"/>
      <c r="J212" s="651"/>
      <c r="K212" s="651"/>
      <c r="L212" s="651"/>
      <c r="M212" s="651"/>
      <c r="N212" s="651"/>
      <c r="O212" s="651"/>
      <c r="P212" s="651"/>
      <c r="Q212" s="651"/>
      <c r="R212" s="651"/>
      <c r="S212" s="651"/>
      <c r="T212" s="651"/>
      <c r="U212" s="651"/>
      <c r="V212" s="651"/>
      <c r="W212" s="651"/>
      <c r="X212" s="651"/>
      <c r="Y212" s="651"/>
    </row>
    <row r="213" spans="1:25" ht="12.75">
      <c r="A213" s="642"/>
      <c r="B213" s="654" t="s">
        <v>0</v>
      </c>
      <c r="C213" s="651">
        <v>561</v>
      </c>
      <c r="D213" s="655">
        <v>0</v>
      </c>
      <c r="E213" s="655">
        <v>0</v>
      </c>
      <c r="F213" s="655">
        <v>0</v>
      </c>
      <c r="G213" s="655">
        <v>0</v>
      </c>
      <c r="H213" s="655">
        <v>0</v>
      </c>
      <c r="I213" s="651">
        <v>0</v>
      </c>
      <c r="J213" s="651">
        <v>8</v>
      </c>
      <c r="K213" s="651">
        <v>72</v>
      </c>
      <c r="L213" s="651">
        <v>70</v>
      </c>
      <c r="M213" s="651">
        <v>83</v>
      </c>
      <c r="N213" s="651">
        <v>71</v>
      </c>
      <c r="O213" s="651">
        <v>51</v>
      </c>
      <c r="P213" s="651">
        <v>50</v>
      </c>
      <c r="Q213" s="651">
        <v>31</v>
      </c>
      <c r="R213" s="651">
        <v>29</v>
      </c>
      <c r="S213" s="651">
        <v>24</v>
      </c>
      <c r="T213" s="651">
        <v>18</v>
      </c>
      <c r="U213" s="651">
        <v>13</v>
      </c>
      <c r="V213" s="651">
        <v>17</v>
      </c>
      <c r="W213" s="651">
        <v>10</v>
      </c>
      <c r="X213" s="651">
        <v>9</v>
      </c>
      <c r="Y213" s="651">
        <v>5</v>
      </c>
    </row>
    <row r="214" spans="1:25" ht="12.75">
      <c r="A214" s="642"/>
      <c r="B214" s="657" t="s">
        <v>3</v>
      </c>
      <c r="C214" s="651">
        <v>440</v>
      </c>
      <c r="D214" s="655">
        <v>0</v>
      </c>
      <c r="E214" s="655">
        <v>0</v>
      </c>
      <c r="F214" s="655">
        <v>0</v>
      </c>
      <c r="G214" s="655">
        <v>0</v>
      </c>
      <c r="H214" s="655">
        <v>0</v>
      </c>
      <c r="I214" s="651">
        <v>0</v>
      </c>
      <c r="J214" s="651">
        <v>5</v>
      </c>
      <c r="K214" s="651">
        <v>53</v>
      </c>
      <c r="L214" s="651">
        <v>60</v>
      </c>
      <c r="M214" s="651">
        <v>70</v>
      </c>
      <c r="N214" s="651">
        <v>54</v>
      </c>
      <c r="O214" s="651">
        <v>40</v>
      </c>
      <c r="P214" s="651">
        <v>36</v>
      </c>
      <c r="Q214" s="651">
        <v>22</v>
      </c>
      <c r="R214" s="651">
        <v>21</v>
      </c>
      <c r="S214" s="651">
        <v>17</v>
      </c>
      <c r="T214" s="651">
        <v>16</v>
      </c>
      <c r="U214" s="651">
        <v>12</v>
      </c>
      <c r="V214" s="651">
        <v>15</v>
      </c>
      <c r="W214" s="651">
        <v>7</v>
      </c>
      <c r="X214" s="651">
        <v>9</v>
      </c>
      <c r="Y214" s="651">
        <v>3</v>
      </c>
    </row>
    <row r="215" spans="1:25" ht="12.75">
      <c r="A215" s="642"/>
      <c r="B215" s="657" t="s">
        <v>4</v>
      </c>
      <c r="C215" s="651">
        <v>121</v>
      </c>
      <c r="D215" s="655">
        <v>0</v>
      </c>
      <c r="E215" s="655">
        <v>0</v>
      </c>
      <c r="F215" s="655">
        <v>0</v>
      </c>
      <c r="G215" s="655">
        <v>0</v>
      </c>
      <c r="H215" s="655">
        <v>0</v>
      </c>
      <c r="I215" s="651">
        <v>0</v>
      </c>
      <c r="J215" s="651">
        <v>3</v>
      </c>
      <c r="K215" s="651">
        <v>19</v>
      </c>
      <c r="L215" s="651">
        <v>10</v>
      </c>
      <c r="M215" s="651">
        <v>13</v>
      </c>
      <c r="N215" s="651">
        <v>17</v>
      </c>
      <c r="O215" s="651">
        <v>11</v>
      </c>
      <c r="P215" s="651">
        <v>14</v>
      </c>
      <c r="Q215" s="651">
        <v>9</v>
      </c>
      <c r="R215" s="651">
        <v>8</v>
      </c>
      <c r="S215" s="651">
        <v>7</v>
      </c>
      <c r="T215" s="651">
        <v>2</v>
      </c>
      <c r="U215" s="651">
        <v>1</v>
      </c>
      <c r="V215" s="651">
        <v>2</v>
      </c>
      <c r="W215" s="651">
        <v>3</v>
      </c>
      <c r="X215" s="651">
        <v>0</v>
      </c>
      <c r="Y215" s="651">
        <v>2</v>
      </c>
    </row>
    <row r="216" spans="1:25" ht="12.75">
      <c r="A216" s="649" t="s">
        <v>57</v>
      </c>
      <c r="B216" s="672"/>
      <c r="C216" s="651"/>
      <c r="D216" s="651"/>
      <c r="E216" s="651"/>
      <c r="F216" s="651"/>
      <c r="G216" s="651"/>
      <c r="H216" s="651"/>
      <c r="I216" s="651"/>
      <c r="J216" s="651"/>
      <c r="K216" s="651"/>
      <c r="L216" s="651"/>
      <c r="M216" s="651"/>
      <c r="N216" s="651"/>
      <c r="O216" s="651"/>
      <c r="P216" s="651"/>
      <c r="Q216" s="651"/>
      <c r="R216" s="651"/>
      <c r="S216" s="651"/>
      <c r="T216" s="651"/>
      <c r="U216" s="651"/>
      <c r="V216" s="651"/>
      <c r="W216" s="651"/>
      <c r="X216" s="651"/>
      <c r="Y216" s="651"/>
    </row>
    <row r="217" spans="1:25" ht="12.75">
      <c r="A217" s="642"/>
      <c r="B217" s="654" t="s">
        <v>220</v>
      </c>
      <c r="C217" s="651">
        <v>577</v>
      </c>
      <c r="D217" s="655">
        <v>0</v>
      </c>
      <c r="E217" s="655">
        <v>0</v>
      </c>
      <c r="F217" s="655">
        <v>0</v>
      </c>
      <c r="G217" s="655">
        <v>0</v>
      </c>
      <c r="H217" s="655">
        <v>0</v>
      </c>
      <c r="I217" s="651">
        <v>0</v>
      </c>
      <c r="J217" s="651">
        <v>12</v>
      </c>
      <c r="K217" s="651">
        <v>66</v>
      </c>
      <c r="L217" s="651">
        <v>74</v>
      </c>
      <c r="M217" s="651">
        <v>80</v>
      </c>
      <c r="N217" s="651">
        <v>56</v>
      </c>
      <c r="O217" s="651">
        <v>56</v>
      </c>
      <c r="P217" s="651">
        <v>56</v>
      </c>
      <c r="Q217" s="651">
        <v>40</v>
      </c>
      <c r="R217" s="651">
        <v>23</v>
      </c>
      <c r="S217" s="651">
        <v>28</v>
      </c>
      <c r="T217" s="651">
        <v>22</v>
      </c>
      <c r="U217" s="651">
        <v>16</v>
      </c>
      <c r="V217" s="651">
        <v>22</v>
      </c>
      <c r="W217" s="651">
        <v>14</v>
      </c>
      <c r="X217" s="651">
        <v>8</v>
      </c>
      <c r="Y217" s="651">
        <v>4</v>
      </c>
    </row>
    <row r="218" spans="1:25" ht="12.75">
      <c r="A218" s="642"/>
      <c r="B218" s="657" t="s">
        <v>221</v>
      </c>
      <c r="C218" s="651">
        <v>445</v>
      </c>
      <c r="D218" s="655">
        <v>0</v>
      </c>
      <c r="E218" s="655">
        <v>0</v>
      </c>
      <c r="F218" s="655">
        <v>0</v>
      </c>
      <c r="G218" s="655">
        <v>0</v>
      </c>
      <c r="H218" s="655">
        <v>0</v>
      </c>
      <c r="I218" s="651">
        <v>0</v>
      </c>
      <c r="J218" s="651">
        <v>8</v>
      </c>
      <c r="K218" s="651">
        <v>40</v>
      </c>
      <c r="L218" s="651">
        <v>65</v>
      </c>
      <c r="M218" s="651">
        <v>66</v>
      </c>
      <c r="N218" s="651">
        <v>45</v>
      </c>
      <c r="O218" s="651">
        <v>46</v>
      </c>
      <c r="P218" s="651">
        <v>37</v>
      </c>
      <c r="Q218" s="651">
        <v>30</v>
      </c>
      <c r="R218" s="651">
        <v>17</v>
      </c>
      <c r="S218" s="651">
        <v>24</v>
      </c>
      <c r="T218" s="651">
        <v>19</v>
      </c>
      <c r="U218" s="651">
        <v>14</v>
      </c>
      <c r="V218" s="651">
        <v>14</v>
      </c>
      <c r="W218" s="651">
        <v>14</v>
      </c>
      <c r="X218" s="651">
        <v>4</v>
      </c>
      <c r="Y218" s="651">
        <v>2</v>
      </c>
    </row>
    <row r="219" spans="1:25" ht="12.75">
      <c r="A219" s="642"/>
      <c r="B219" s="657" t="s">
        <v>222</v>
      </c>
      <c r="C219" s="651">
        <v>132</v>
      </c>
      <c r="D219" s="655">
        <v>0</v>
      </c>
      <c r="E219" s="655">
        <v>0</v>
      </c>
      <c r="F219" s="655">
        <v>0</v>
      </c>
      <c r="G219" s="655">
        <v>0</v>
      </c>
      <c r="H219" s="655">
        <v>0</v>
      </c>
      <c r="I219" s="651">
        <v>0</v>
      </c>
      <c r="J219" s="651">
        <v>4</v>
      </c>
      <c r="K219" s="651">
        <v>26</v>
      </c>
      <c r="L219" s="651">
        <v>9</v>
      </c>
      <c r="M219" s="651">
        <v>14</v>
      </c>
      <c r="N219" s="651">
        <v>11</v>
      </c>
      <c r="O219" s="651">
        <v>10</v>
      </c>
      <c r="P219" s="651">
        <v>19</v>
      </c>
      <c r="Q219" s="651">
        <v>10</v>
      </c>
      <c r="R219" s="651">
        <v>6</v>
      </c>
      <c r="S219" s="651">
        <v>4</v>
      </c>
      <c r="T219" s="651">
        <v>3</v>
      </c>
      <c r="U219" s="651">
        <v>2</v>
      </c>
      <c r="V219" s="651">
        <v>8</v>
      </c>
      <c r="W219" s="651">
        <v>0</v>
      </c>
      <c r="X219" s="651">
        <v>4</v>
      </c>
      <c r="Y219" s="651">
        <v>2</v>
      </c>
    </row>
    <row r="220" spans="1:25" ht="12.75">
      <c r="A220" s="673" t="s">
        <v>59</v>
      </c>
      <c r="B220" s="657"/>
      <c r="C220" s="651"/>
      <c r="D220" s="651"/>
      <c r="E220" s="651"/>
      <c r="F220" s="651"/>
      <c r="G220" s="651"/>
      <c r="H220" s="651"/>
      <c r="I220" s="651"/>
      <c r="J220" s="651"/>
      <c r="K220" s="651"/>
      <c r="L220" s="651"/>
      <c r="M220" s="651"/>
      <c r="N220" s="651"/>
      <c r="O220" s="651"/>
      <c r="P220" s="651"/>
      <c r="Q220" s="651"/>
      <c r="R220" s="651"/>
      <c r="S220" s="651"/>
      <c r="T220" s="651"/>
      <c r="U220" s="651"/>
      <c r="V220" s="651"/>
      <c r="W220" s="651"/>
      <c r="X220" s="651"/>
      <c r="Y220" s="651"/>
    </row>
    <row r="221" spans="1:25" ht="12.75">
      <c r="A221" s="674"/>
      <c r="B221" s="613" t="s">
        <v>220</v>
      </c>
      <c r="C221" s="655">
        <v>516</v>
      </c>
      <c r="D221" s="655">
        <v>0</v>
      </c>
      <c r="E221" s="655">
        <v>0</v>
      </c>
      <c r="F221" s="655">
        <v>0</v>
      </c>
      <c r="G221" s="655">
        <v>0</v>
      </c>
      <c r="H221" s="655">
        <v>0</v>
      </c>
      <c r="I221" s="655">
        <v>0</v>
      </c>
      <c r="J221" s="655">
        <v>6</v>
      </c>
      <c r="K221" s="655">
        <v>48</v>
      </c>
      <c r="L221" s="655">
        <v>72</v>
      </c>
      <c r="M221" s="655">
        <v>67</v>
      </c>
      <c r="N221" s="655">
        <v>59</v>
      </c>
      <c r="O221" s="655">
        <v>61</v>
      </c>
      <c r="P221" s="655">
        <v>48</v>
      </c>
      <c r="Q221" s="655">
        <v>33</v>
      </c>
      <c r="R221" s="655">
        <v>33</v>
      </c>
      <c r="S221" s="655">
        <v>23</v>
      </c>
      <c r="T221" s="655">
        <v>15</v>
      </c>
      <c r="U221" s="655">
        <v>9</v>
      </c>
      <c r="V221" s="655">
        <v>18</v>
      </c>
      <c r="W221" s="655">
        <v>13</v>
      </c>
      <c r="X221" s="655">
        <v>8</v>
      </c>
      <c r="Y221" s="655">
        <v>3</v>
      </c>
    </row>
    <row r="222" spans="1:25" ht="12.75">
      <c r="A222" s="674"/>
      <c r="B222" s="613" t="s">
        <v>221</v>
      </c>
      <c r="C222" s="655">
        <v>385</v>
      </c>
      <c r="D222" s="655">
        <v>0</v>
      </c>
      <c r="E222" s="655">
        <v>0</v>
      </c>
      <c r="F222" s="655">
        <v>0</v>
      </c>
      <c r="G222" s="655">
        <v>0</v>
      </c>
      <c r="H222" s="655">
        <v>0</v>
      </c>
      <c r="I222" s="655">
        <v>0</v>
      </c>
      <c r="J222" s="655">
        <v>3</v>
      </c>
      <c r="K222" s="655">
        <v>29</v>
      </c>
      <c r="L222" s="655">
        <v>54</v>
      </c>
      <c r="M222" s="655">
        <v>56</v>
      </c>
      <c r="N222" s="655">
        <v>50</v>
      </c>
      <c r="O222" s="655">
        <v>45</v>
      </c>
      <c r="P222" s="655">
        <v>29</v>
      </c>
      <c r="Q222" s="655">
        <v>25</v>
      </c>
      <c r="R222" s="655">
        <v>26</v>
      </c>
      <c r="S222" s="655">
        <v>19</v>
      </c>
      <c r="T222" s="655">
        <v>13</v>
      </c>
      <c r="U222" s="655">
        <v>4</v>
      </c>
      <c r="V222" s="655">
        <v>14</v>
      </c>
      <c r="W222" s="655">
        <v>10</v>
      </c>
      <c r="X222" s="655">
        <v>6</v>
      </c>
      <c r="Y222" s="655">
        <v>2</v>
      </c>
    </row>
    <row r="223" spans="1:25" ht="12.75">
      <c r="A223" s="674"/>
      <c r="B223" s="613" t="s">
        <v>222</v>
      </c>
      <c r="C223" s="655">
        <v>131</v>
      </c>
      <c r="D223" s="655">
        <v>0</v>
      </c>
      <c r="E223" s="655">
        <v>0</v>
      </c>
      <c r="F223" s="655">
        <v>0</v>
      </c>
      <c r="G223" s="655">
        <v>0</v>
      </c>
      <c r="H223" s="655">
        <v>0</v>
      </c>
      <c r="I223" s="655">
        <v>0</v>
      </c>
      <c r="J223" s="655">
        <v>3</v>
      </c>
      <c r="K223" s="655">
        <v>19</v>
      </c>
      <c r="L223" s="655">
        <v>18</v>
      </c>
      <c r="M223" s="655">
        <v>11</v>
      </c>
      <c r="N223" s="655">
        <v>9</v>
      </c>
      <c r="O223" s="655">
        <v>16</v>
      </c>
      <c r="P223" s="655">
        <v>19</v>
      </c>
      <c r="Q223" s="655">
        <v>8</v>
      </c>
      <c r="R223" s="655">
        <v>7</v>
      </c>
      <c r="S223" s="655">
        <v>4</v>
      </c>
      <c r="T223" s="655">
        <v>2</v>
      </c>
      <c r="U223" s="655">
        <v>5</v>
      </c>
      <c r="V223" s="655">
        <v>4</v>
      </c>
      <c r="W223" s="655">
        <v>3</v>
      </c>
      <c r="X223" s="655">
        <v>2</v>
      </c>
      <c r="Y223" s="655">
        <v>1</v>
      </c>
    </row>
    <row r="224" spans="1:25" ht="12.75">
      <c r="A224" s="675" t="s">
        <v>59</v>
      </c>
      <c r="B224" s="613"/>
      <c r="C224" s="655"/>
      <c r="D224" s="651"/>
      <c r="E224" s="651"/>
      <c r="F224" s="651"/>
      <c r="G224" s="651"/>
      <c r="H224" s="651"/>
      <c r="I224" s="655"/>
      <c r="J224" s="655"/>
      <c r="K224" s="655"/>
      <c r="L224" s="655"/>
      <c r="M224" s="655"/>
      <c r="N224" s="655"/>
      <c r="O224" s="655"/>
      <c r="P224" s="655"/>
      <c r="Q224" s="655"/>
      <c r="R224" s="655"/>
      <c r="S224" s="655"/>
      <c r="T224" s="655"/>
      <c r="U224" s="655"/>
      <c r="V224" s="655"/>
      <c r="W224" s="655"/>
      <c r="X224" s="655"/>
      <c r="Y224" s="655"/>
    </row>
    <row r="225" spans="1:25" ht="12.75">
      <c r="A225" s="20"/>
      <c r="B225" s="613" t="s">
        <v>220</v>
      </c>
      <c r="C225" s="655">
        <v>458</v>
      </c>
      <c r="D225" s="655">
        <v>0</v>
      </c>
      <c r="E225" s="655">
        <v>0</v>
      </c>
      <c r="F225" s="655">
        <v>0</v>
      </c>
      <c r="G225" s="655">
        <v>0</v>
      </c>
      <c r="H225" s="655">
        <v>0</v>
      </c>
      <c r="I225" s="655">
        <v>0</v>
      </c>
      <c r="J225" s="655">
        <v>4</v>
      </c>
      <c r="K225" s="655">
        <v>42</v>
      </c>
      <c r="L225" s="655">
        <v>54</v>
      </c>
      <c r="M225" s="655">
        <v>71</v>
      </c>
      <c r="N225" s="655">
        <v>55</v>
      </c>
      <c r="O225" s="655">
        <v>51</v>
      </c>
      <c r="P225" s="655">
        <v>31</v>
      </c>
      <c r="Q225" s="655">
        <v>30</v>
      </c>
      <c r="R225" s="655">
        <v>31</v>
      </c>
      <c r="S225" s="655">
        <v>26</v>
      </c>
      <c r="T225" s="655">
        <v>16</v>
      </c>
      <c r="U225" s="655">
        <v>14</v>
      </c>
      <c r="V225" s="655">
        <v>13</v>
      </c>
      <c r="W225" s="655">
        <v>5</v>
      </c>
      <c r="X225" s="655">
        <v>9</v>
      </c>
      <c r="Y225" s="655">
        <v>6</v>
      </c>
    </row>
    <row r="226" spans="1:25" ht="12.75">
      <c r="A226" s="20"/>
      <c r="B226" s="613" t="s">
        <v>221</v>
      </c>
      <c r="C226" s="655">
        <v>375</v>
      </c>
      <c r="D226" s="655">
        <v>0</v>
      </c>
      <c r="E226" s="655">
        <v>0</v>
      </c>
      <c r="F226" s="655">
        <v>0</v>
      </c>
      <c r="G226" s="655">
        <v>0</v>
      </c>
      <c r="H226" s="655">
        <v>0</v>
      </c>
      <c r="I226" s="655">
        <v>0</v>
      </c>
      <c r="J226" s="655">
        <v>3</v>
      </c>
      <c r="K226" s="655">
        <v>31</v>
      </c>
      <c r="L226" s="655">
        <v>50</v>
      </c>
      <c r="M226" s="655">
        <v>58</v>
      </c>
      <c r="N226" s="655">
        <v>47</v>
      </c>
      <c r="O226" s="655">
        <v>40</v>
      </c>
      <c r="P226" s="655">
        <v>25</v>
      </c>
      <c r="Q226" s="655">
        <v>23</v>
      </c>
      <c r="R226" s="655">
        <v>25</v>
      </c>
      <c r="S226" s="655">
        <v>21</v>
      </c>
      <c r="T226" s="655">
        <v>11</v>
      </c>
      <c r="U226" s="655">
        <v>12</v>
      </c>
      <c r="V226" s="655">
        <v>13</v>
      </c>
      <c r="W226" s="655">
        <v>5</v>
      </c>
      <c r="X226" s="655">
        <v>6</v>
      </c>
      <c r="Y226" s="655">
        <v>5</v>
      </c>
    </row>
    <row r="227" spans="1:25" ht="12.75">
      <c r="A227" s="20"/>
      <c r="B227" s="613" t="s">
        <v>222</v>
      </c>
      <c r="C227" s="655">
        <v>83</v>
      </c>
      <c r="D227" s="655">
        <v>0</v>
      </c>
      <c r="E227" s="655">
        <v>0</v>
      </c>
      <c r="F227" s="655">
        <v>0</v>
      </c>
      <c r="G227" s="655">
        <v>0</v>
      </c>
      <c r="H227" s="655">
        <v>0</v>
      </c>
      <c r="I227" s="655">
        <v>0</v>
      </c>
      <c r="J227" s="655">
        <v>1</v>
      </c>
      <c r="K227" s="655">
        <v>11</v>
      </c>
      <c r="L227" s="655">
        <v>4</v>
      </c>
      <c r="M227" s="655">
        <v>13</v>
      </c>
      <c r="N227" s="655">
        <v>8</v>
      </c>
      <c r="O227" s="655">
        <v>11</v>
      </c>
      <c r="P227" s="655">
        <v>6</v>
      </c>
      <c r="Q227" s="655">
        <v>7</v>
      </c>
      <c r="R227" s="655">
        <v>6</v>
      </c>
      <c r="S227" s="655">
        <v>5</v>
      </c>
      <c r="T227" s="655">
        <v>5</v>
      </c>
      <c r="U227" s="655">
        <v>2</v>
      </c>
      <c r="V227" s="655">
        <v>0</v>
      </c>
      <c r="W227" s="655">
        <v>0</v>
      </c>
      <c r="X227" s="655">
        <v>3</v>
      </c>
      <c r="Y227" s="655">
        <v>1</v>
      </c>
    </row>
    <row r="228" spans="1:25" ht="12.75">
      <c r="A228" s="675" t="s">
        <v>60</v>
      </c>
      <c r="B228" s="676"/>
      <c r="C228" s="677"/>
      <c r="D228" s="651"/>
      <c r="E228" s="651"/>
      <c r="F228" s="651"/>
      <c r="G228" s="651"/>
      <c r="H228" s="651"/>
      <c r="I228" s="655"/>
      <c r="J228" s="655"/>
      <c r="K228" s="655"/>
      <c r="L228" s="655"/>
      <c r="M228" s="655"/>
      <c r="N228" s="655"/>
      <c r="O228" s="655"/>
      <c r="P228" s="655"/>
      <c r="Q228" s="655"/>
      <c r="R228" s="655"/>
      <c r="S228" s="655"/>
      <c r="T228" s="655"/>
      <c r="U228" s="655"/>
      <c r="V228" s="655"/>
      <c r="W228" s="655"/>
      <c r="X228" s="655"/>
      <c r="Y228" s="655"/>
    </row>
    <row r="229" spans="1:25" ht="12.75">
      <c r="A229" s="20"/>
      <c r="B229" s="613" t="s">
        <v>220</v>
      </c>
      <c r="C229" s="655">
        <v>507</v>
      </c>
      <c r="D229" s="655">
        <v>0</v>
      </c>
      <c r="E229" s="655">
        <v>0</v>
      </c>
      <c r="F229" s="655">
        <v>0</v>
      </c>
      <c r="G229" s="655">
        <v>0</v>
      </c>
      <c r="H229" s="655">
        <v>0</v>
      </c>
      <c r="I229" s="655">
        <v>0</v>
      </c>
      <c r="J229" s="655">
        <v>3</v>
      </c>
      <c r="K229" s="655">
        <v>43</v>
      </c>
      <c r="L229" s="655">
        <v>67</v>
      </c>
      <c r="M229" s="655">
        <v>59</v>
      </c>
      <c r="N229" s="655">
        <v>62</v>
      </c>
      <c r="O229" s="655">
        <v>57</v>
      </c>
      <c r="P229" s="655">
        <v>61</v>
      </c>
      <c r="Q229" s="655">
        <v>27</v>
      </c>
      <c r="R229" s="655">
        <v>23</v>
      </c>
      <c r="S229" s="655">
        <v>20</v>
      </c>
      <c r="T229" s="655">
        <v>21</v>
      </c>
      <c r="U229" s="655">
        <v>17</v>
      </c>
      <c r="V229" s="655">
        <v>13</v>
      </c>
      <c r="W229" s="655">
        <v>17</v>
      </c>
      <c r="X229" s="655">
        <v>13</v>
      </c>
      <c r="Y229" s="655">
        <v>4</v>
      </c>
    </row>
    <row r="230" spans="1:25" ht="12.75">
      <c r="A230" s="20"/>
      <c r="B230" s="613" t="s">
        <v>221</v>
      </c>
      <c r="C230" s="655">
        <v>388</v>
      </c>
      <c r="D230" s="655">
        <v>0</v>
      </c>
      <c r="E230" s="655">
        <v>0</v>
      </c>
      <c r="F230" s="655">
        <v>0</v>
      </c>
      <c r="G230" s="655">
        <v>0</v>
      </c>
      <c r="H230" s="655">
        <v>0</v>
      </c>
      <c r="I230" s="655">
        <v>0</v>
      </c>
      <c r="J230" s="655">
        <v>1</v>
      </c>
      <c r="K230" s="655">
        <v>30</v>
      </c>
      <c r="L230" s="655">
        <v>57</v>
      </c>
      <c r="M230" s="655">
        <v>42</v>
      </c>
      <c r="N230" s="655">
        <v>50</v>
      </c>
      <c r="O230" s="655">
        <v>46</v>
      </c>
      <c r="P230" s="655">
        <v>50</v>
      </c>
      <c r="Q230" s="655">
        <v>18</v>
      </c>
      <c r="R230" s="655">
        <v>15</v>
      </c>
      <c r="S230" s="655">
        <v>16</v>
      </c>
      <c r="T230" s="655">
        <v>15</v>
      </c>
      <c r="U230" s="655">
        <v>13</v>
      </c>
      <c r="V230" s="655">
        <v>10</v>
      </c>
      <c r="W230" s="655">
        <v>14</v>
      </c>
      <c r="X230" s="655">
        <v>7</v>
      </c>
      <c r="Y230" s="655">
        <v>4</v>
      </c>
    </row>
    <row r="231" spans="1:25" ht="12.75">
      <c r="A231" s="678"/>
      <c r="B231" s="679" t="s">
        <v>222</v>
      </c>
      <c r="C231" s="662">
        <v>119</v>
      </c>
      <c r="D231" s="662">
        <v>0</v>
      </c>
      <c r="E231" s="662">
        <v>0</v>
      </c>
      <c r="F231" s="662">
        <v>0</v>
      </c>
      <c r="G231" s="662">
        <v>0</v>
      </c>
      <c r="H231" s="662">
        <v>0</v>
      </c>
      <c r="I231" s="662">
        <v>0</v>
      </c>
      <c r="J231" s="662">
        <v>2</v>
      </c>
      <c r="K231" s="662">
        <v>13</v>
      </c>
      <c r="L231" s="662">
        <v>10</v>
      </c>
      <c r="M231" s="662">
        <v>17</v>
      </c>
      <c r="N231" s="662">
        <v>12</v>
      </c>
      <c r="O231" s="662">
        <v>11</v>
      </c>
      <c r="P231" s="662">
        <v>11</v>
      </c>
      <c r="Q231" s="662">
        <v>9</v>
      </c>
      <c r="R231" s="662">
        <v>8</v>
      </c>
      <c r="S231" s="662">
        <v>4</v>
      </c>
      <c r="T231" s="662">
        <v>6</v>
      </c>
      <c r="U231" s="662">
        <v>4</v>
      </c>
      <c r="V231" s="662">
        <v>3</v>
      </c>
      <c r="W231" s="662">
        <v>3</v>
      </c>
      <c r="X231" s="662">
        <v>6</v>
      </c>
      <c r="Y231" s="662">
        <v>0</v>
      </c>
    </row>
    <row r="232" spans="1:25" ht="12.75">
      <c r="A232" s="675" t="s">
        <v>61</v>
      </c>
      <c r="B232" s="676"/>
      <c r="C232" s="677"/>
      <c r="D232" s="651"/>
      <c r="E232" s="651"/>
      <c r="F232" s="651"/>
      <c r="G232" s="651"/>
      <c r="H232" s="651"/>
      <c r="I232" s="651"/>
      <c r="J232" s="651"/>
      <c r="K232" s="651"/>
      <c r="L232" s="651"/>
      <c r="M232" s="651"/>
      <c r="N232" s="651"/>
      <c r="O232" s="651"/>
      <c r="P232" s="651"/>
      <c r="Q232" s="651"/>
      <c r="R232" s="651"/>
      <c r="S232" s="651"/>
      <c r="T232" s="651"/>
      <c r="U232" s="651"/>
      <c r="V232" s="651"/>
      <c r="W232" s="651"/>
      <c r="X232" s="651"/>
      <c r="Y232" s="651"/>
    </row>
    <row r="233" spans="1:25" ht="12.75">
      <c r="A233" s="20"/>
      <c r="B233" s="613" t="s">
        <v>220</v>
      </c>
      <c r="C233" s="680">
        <v>466</v>
      </c>
      <c r="D233" s="655">
        <v>0</v>
      </c>
      <c r="E233" s="655">
        <v>0</v>
      </c>
      <c r="F233" s="655">
        <v>0</v>
      </c>
      <c r="G233" s="655">
        <v>0</v>
      </c>
      <c r="H233" s="655">
        <v>0</v>
      </c>
      <c r="I233" s="680">
        <v>0</v>
      </c>
      <c r="J233" s="680">
        <v>0</v>
      </c>
      <c r="K233" s="680">
        <v>40</v>
      </c>
      <c r="L233" s="680">
        <v>55</v>
      </c>
      <c r="M233" s="680">
        <v>52</v>
      </c>
      <c r="N233" s="680">
        <v>56</v>
      </c>
      <c r="O233" s="680">
        <v>57</v>
      </c>
      <c r="P233" s="680">
        <v>48</v>
      </c>
      <c r="Q233" s="680">
        <v>35</v>
      </c>
      <c r="R233" s="680">
        <v>30</v>
      </c>
      <c r="S233" s="680">
        <v>28</v>
      </c>
      <c r="T233" s="680">
        <v>18</v>
      </c>
      <c r="U233" s="680">
        <v>14</v>
      </c>
      <c r="V233" s="680">
        <v>12</v>
      </c>
      <c r="W233" s="680">
        <v>6</v>
      </c>
      <c r="X233" s="680">
        <v>6</v>
      </c>
      <c r="Y233" s="680">
        <v>9</v>
      </c>
    </row>
    <row r="234" spans="1:25" ht="12.75">
      <c r="A234" s="20"/>
      <c r="B234" s="613" t="s">
        <v>221</v>
      </c>
      <c r="C234" s="680">
        <v>353</v>
      </c>
      <c r="D234" s="655">
        <v>0</v>
      </c>
      <c r="E234" s="655">
        <v>0</v>
      </c>
      <c r="F234" s="655">
        <v>0</v>
      </c>
      <c r="G234" s="655">
        <v>0</v>
      </c>
      <c r="H234" s="655">
        <v>0</v>
      </c>
      <c r="I234" s="680">
        <v>0</v>
      </c>
      <c r="J234" s="680">
        <v>0</v>
      </c>
      <c r="K234" s="680">
        <v>25</v>
      </c>
      <c r="L234" s="680">
        <v>40</v>
      </c>
      <c r="M234" s="680">
        <v>43</v>
      </c>
      <c r="N234" s="680">
        <v>39</v>
      </c>
      <c r="O234" s="680">
        <v>43</v>
      </c>
      <c r="P234" s="680">
        <v>40</v>
      </c>
      <c r="Q234" s="680">
        <v>27</v>
      </c>
      <c r="R234" s="680">
        <v>21</v>
      </c>
      <c r="S234" s="680">
        <v>25</v>
      </c>
      <c r="T234" s="680">
        <v>13</v>
      </c>
      <c r="U234" s="680">
        <v>11</v>
      </c>
      <c r="V234" s="680">
        <v>10</v>
      </c>
      <c r="W234" s="680">
        <v>5</v>
      </c>
      <c r="X234" s="680">
        <v>4</v>
      </c>
      <c r="Y234" s="680">
        <v>7</v>
      </c>
    </row>
    <row r="235" spans="1:25" ht="12.75">
      <c r="A235" s="20"/>
      <c r="B235" s="613" t="s">
        <v>222</v>
      </c>
      <c r="C235" s="680">
        <v>113</v>
      </c>
      <c r="D235" s="655">
        <v>0</v>
      </c>
      <c r="E235" s="655">
        <v>0</v>
      </c>
      <c r="F235" s="655">
        <v>0</v>
      </c>
      <c r="G235" s="655">
        <v>0</v>
      </c>
      <c r="H235" s="655">
        <v>0</v>
      </c>
      <c r="I235" s="680">
        <v>0</v>
      </c>
      <c r="J235" s="680">
        <v>0</v>
      </c>
      <c r="K235" s="680">
        <v>15</v>
      </c>
      <c r="L235" s="680">
        <v>15</v>
      </c>
      <c r="M235" s="680">
        <v>9</v>
      </c>
      <c r="N235" s="680">
        <v>17</v>
      </c>
      <c r="O235" s="680">
        <v>14</v>
      </c>
      <c r="P235" s="680">
        <v>8</v>
      </c>
      <c r="Q235" s="680">
        <v>8</v>
      </c>
      <c r="R235" s="680">
        <v>9</v>
      </c>
      <c r="S235" s="680">
        <v>3</v>
      </c>
      <c r="T235" s="680">
        <v>5</v>
      </c>
      <c r="U235" s="680">
        <v>3</v>
      </c>
      <c r="V235" s="680">
        <v>2</v>
      </c>
      <c r="W235" s="680">
        <v>1</v>
      </c>
      <c r="X235" s="680">
        <v>2</v>
      </c>
      <c r="Y235" s="680">
        <v>2</v>
      </c>
    </row>
    <row r="236" spans="1:25" ht="12.75">
      <c r="A236" s="675" t="s">
        <v>62</v>
      </c>
      <c r="B236" s="676"/>
      <c r="C236" s="677"/>
      <c r="D236" s="651"/>
      <c r="E236" s="651"/>
      <c r="F236" s="651"/>
      <c r="G236" s="651"/>
      <c r="H236" s="651"/>
      <c r="I236" s="651"/>
      <c r="J236" s="651"/>
      <c r="K236" s="651"/>
      <c r="L236" s="651"/>
      <c r="M236" s="651"/>
      <c r="N236" s="651"/>
      <c r="O236" s="651"/>
      <c r="P236" s="651"/>
      <c r="Q236" s="651"/>
      <c r="R236" s="651"/>
      <c r="S236" s="651"/>
      <c r="T236" s="651"/>
      <c r="U236" s="651"/>
      <c r="V236" s="651"/>
      <c r="W236" s="651"/>
      <c r="X236" s="651"/>
      <c r="Y236" s="651"/>
    </row>
    <row r="237" spans="1:25" ht="12.75">
      <c r="A237" s="20"/>
      <c r="B237" s="613" t="s">
        <v>220</v>
      </c>
      <c r="C237" s="681">
        <v>517</v>
      </c>
      <c r="D237" s="655">
        <v>0</v>
      </c>
      <c r="E237" s="655">
        <v>0</v>
      </c>
      <c r="F237" s="655">
        <v>0</v>
      </c>
      <c r="G237" s="655">
        <v>0</v>
      </c>
      <c r="H237" s="655">
        <v>0</v>
      </c>
      <c r="I237" s="681">
        <v>0</v>
      </c>
      <c r="J237" s="681">
        <v>5</v>
      </c>
      <c r="K237" s="681">
        <v>51</v>
      </c>
      <c r="L237" s="681">
        <v>46</v>
      </c>
      <c r="M237" s="681">
        <v>46</v>
      </c>
      <c r="N237" s="681">
        <v>55</v>
      </c>
      <c r="O237" s="681">
        <v>60</v>
      </c>
      <c r="P237" s="681">
        <v>51</v>
      </c>
      <c r="Q237" s="681">
        <v>47</v>
      </c>
      <c r="R237" s="681">
        <v>41</v>
      </c>
      <c r="S237" s="681">
        <v>25</v>
      </c>
      <c r="T237" s="681">
        <v>24</v>
      </c>
      <c r="U237" s="681">
        <v>12</v>
      </c>
      <c r="V237" s="681">
        <v>17</v>
      </c>
      <c r="W237" s="681">
        <v>17</v>
      </c>
      <c r="X237" s="681">
        <v>14</v>
      </c>
      <c r="Y237" s="681">
        <v>6</v>
      </c>
    </row>
    <row r="238" spans="1:25" ht="12.75">
      <c r="A238" s="20"/>
      <c r="B238" s="613" t="s">
        <v>221</v>
      </c>
      <c r="C238" s="681">
        <v>376</v>
      </c>
      <c r="D238" s="655">
        <v>0</v>
      </c>
      <c r="E238" s="655">
        <v>0</v>
      </c>
      <c r="F238" s="655">
        <v>0</v>
      </c>
      <c r="G238" s="655">
        <v>0</v>
      </c>
      <c r="H238" s="655">
        <v>0</v>
      </c>
      <c r="I238" s="681">
        <v>0</v>
      </c>
      <c r="J238" s="681">
        <v>4</v>
      </c>
      <c r="K238" s="681">
        <v>35</v>
      </c>
      <c r="L238" s="681">
        <v>31</v>
      </c>
      <c r="M238" s="681">
        <v>35</v>
      </c>
      <c r="N238" s="681">
        <v>44</v>
      </c>
      <c r="O238" s="681">
        <v>37</v>
      </c>
      <c r="P238" s="681">
        <v>44</v>
      </c>
      <c r="Q238" s="681">
        <v>34</v>
      </c>
      <c r="R238" s="681">
        <v>28</v>
      </c>
      <c r="S238" s="681">
        <v>21</v>
      </c>
      <c r="T238" s="681">
        <v>18</v>
      </c>
      <c r="U238" s="681">
        <v>8</v>
      </c>
      <c r="V238" s="681">
        <v>11</v>
      </c>
      <c r="W238" s="681">
        <v>14</v>
      </c>
      <c r="X238" s="681">
        <v>9</v>
      </c>
      <c r="Y238" s="681">
        <v>3</v>
      </c>
    </row>
    <row r="239" spans="1:25" ht="12.75">
      <c r="A239" s="20"/>
      <c r="B239" s="613" t="s">
        <v>222</v>
      </c>
      <c r="C239" s="681">
        <v>141</v>
      </c>
      <c r="D239" s="655">
        <v>0</v>
      </c>
      <c r="E239" s="655">
        <v>0</v>
      </c>
      <c r="F239" s="655">
        <v>0</v>
      </c>
      <c r="G239" s="655">
        <v>0</v>
      </c>
      <c r="H239" s="655">
        <v>0</v>
      </c>
      <c r="I239" s="681">
        <v>0</v>
      </c>
      <c r="J239" s="681">
        <v>1</v>
      </c>
      <c r="K239" s="681">
        <v>16</v>
      </c>
      <c r="L239" s="681">
        <v>15</v>
      </c>
      <c r="M239" s="681">
        <v>11</v>
      </c>
      <c r="N239" s="681">
        <v>11</v>
      </c>
      <c r="O239" s="681">
        <v>23</v>
      </c>
      <c r="P239" s="681">
        <v>7</v>
      </c>
      <c r="Q239" s="681">
        <v>13</v>
      </c>
      <c r="R239" s="681">
        <v>13</v>
      </c>
      <c r="S239" s="681">
        <v>4</v>
      </c>
      <c r="T239" s="681">
        <v>6</v>
      </c>
      <c r="U239" s="681">
        <v>4</v>
      </c>
      <c r="V239" s="681">
        <v>6</v>
      </c>
      <c r="W239" s="681">
        <v>3</v>
      </c>
      <c r="X239" s="681">
        <v>5</v>
      </c>
      <c r="Y239" s="681">
        <v>3</v>
      </c>
    </row>
    <row r="240" spans="1:25" ht="12.75">
      <c r="A240" s="642"/>
      <c r="B240" s="643"/>
      <c r="C240" s="644"/>
      <c r="D240" s="849" t="s">
        <v>251</v>
      </c>
      <c r="E240" s="849"/>
      <c r="F240" s="849"/>
      <c r="G240" s="849"/>
      <c r="H240" s="849"/>
      <c r="I240" s="849"/>
      <c r="J240" s="849"/>
      <c r="K240" s="849"/>
      <c r="L240" s="849"/>
      <c r="M240" s="849"/>
      <c r="N240" s="849"/>
      <c r="O240" s="849"/>
      <c r="P240" s="849"/>
      <c r="Q240" s="849"/>
      <c r="R240" s="849"/>
      <c r="S240" s="849"/>
      <c r="T240" s="849"/>
      <c r="U240" s="849"/>
      <c r="V240" s="849"/>
      <c r="W240" s="849"/>
      <c r="X240" s="849"/>
      <c r="Y240" s="849"/>
    </row>
    <row r="241" spans="1:25" ht="12.75">
      <c r="A241" s="653"/>
      <c r="B241" s="646"/>
      <c r="C241" s="670" t="s">
        <v>0</v>
      </c>
      <c r="D241" s="670" t="s">
        <v>252</v>
      </c>
      <c r="E241" s="670" t="s">
        <v>253</v>
      </c>
      <c r="F241" s="670" t="s">
        <v>254</v>
      </c>
      <c r="G241" s="670" t="s">
        <v>255</v>
      </c>
      <c r="H241" s="670" t="s">
        <v>256</v>
      </c>
      <c r="I241" s="670" t="s">
        <v>226</v>
      </c>
      <c r="J241" s="670" t="s">
        <v>227</v>
      </c>
      <c r="K241" s="670" t="s">
        <v>228</v>
      </c>
      <c r="L241" s="670" t="s">
        <v>229</v>
      </c>
      <c r="M241" s="671" t="s">
        <v>230</v>
      </c>
      <c r="N241" s="670" t="s">
        <v>231</v>
      </c>
      <c r="O241" s="670" t="s">
        <v>232</v>
      </c>
      <c r="P241" s="670" t="s">
        <v>233</v>
      </c>
      <c r="Q241" s="670" t="s">
        <v>234</v>
      </c>
      <c r="R241" s="670" t="s">
        <v>235</v>
      </c>
      <c r="S241" s="670" t="s">
        <v>236</v>
      </c>
      <c r="T241" s="670" t="s">
        <v>237</v>
      </c>
      <c r="U241" s="670" t="s">
        <v>238</v>
      </c>
      <c r="V241" s="670" t="s">
        <v>239</v>
      </c>
      <c r="W241" s="670" t="s">
        <v>240</v>
      </c>
      <c r="X241" s="670" t="s">
        <v>241</v>
      </c>
      <c r="Y241" s="670" t="s">
        <v>23</v>
      </c>
    </row>
    <row r="242" spans="1:25" ht="12.75">
      <c r="A242" s="675" t="s">
        <v>63</v>
      </c>
      <c r="B242" s="676"/>
      <c r="C242" s="682"/>
      <c r="D242" s="651"/>
      <c r="E242" s="651"/>
      <c r="F242" s="651"/>
      <c r="G242" s="651"/>
      <c r="H242" s="651"/>
      <c r="I242" s="651"/>
      <c r="J242" s="651"/>
      <c r="K242" s="651"/>
      <c r="L242" s="651"/>
      <c r="M242" s="651"/>
      <c r="N242" s="651"/>
      <c r="O242" s="651"/>
      <c r="P242" s="651"/>
      <c r="Q242" s="651"/>
      <c r="R242" s="651"/>
      <c r="S242" s="651"/>
      <c r="T242" s="651"/>
      <c r="U242" s="651"/>
      <c r="V242" s="651"/>
      <c r="W242" s="651"/>
      <c r="X242" s="651"/>
      <c r="Y242" s="651"/>
    </row>
    <row r="243" spans="1:25" ht="12.75">
      <c r="A243" s="20"/>
      <c r="B243" s="613" t="s">
        <v>220</v>
      </c>
      <c r="C243" s="655">
        <v>488</v>
      </c>
      <c r="D243" s="655">
        <v>0</v>
      </c>
      <c r="E243" s="655">
        <v>0</v>
      </c>
      <c r="F243" s="655">
        <v>0</v>
      </c>
      <c r="G243" s="655">
        <v>0</v>
      </c>
      <c r="H243" s="655">
        <v>0</v>
      </c>
      <c r="I243" s="655">
        <v>0</v>
      </c>
      <c r="J243" s="655">
        <v>6</v>
      </c>
      <c r="K243" s="655">
        <v>50</v>
      </c>
      <c r="L243" s="655">
        <v>63</v>
      </c>
      <c r="M243" s="655">
        <v>50</v>
      </c>
      <c r="N243" s="655">
        <v>45</v>
      </c>
      <c r="O243" s="655">
        <v>57</v>
      </c>
      <c r="P243" s="655">
        <v>47</v>
      </c>
      <c r="Q243" s="655">
        <v>41</v>
      </c>
      <c r="R243" s="655">
        <v>24</v>
      </c>
      <c r="S243" s="655">
        <v>32</v>
      </c>
      <c r="T243" s="655">
        <v>20</v>
      </c>
      <c r="U243" s="655">
        <v>11</v>
      </c>
      <c r="V243" s="655">
        <v>12</v>
      </c>
      <c r="W243" s="655">
        <v>12</v>
      </c>
      <c r="X243" s="655">
        <v>9</v>
      </c>
      <c r="Y243" s="655">
        <v>9</v>
      </c>
    </row>
    <row r="244" spans="1:25" ht="12.75">
      <c r="A244" s="20"/>
      <c r="B244" s="613" t="s">
        <v>221</v>
      </c>
      <c r="C244" s="655">
        <v>379</v>
      </c>
      <c r="D244" s="655">
        <v>0</v>
      </c>
      <c r="E244" s="655">
        <v>0</v>
      </c>
      <c r="F244" s="655">
        <v>0</v>
      </c>
      <c r="G244" s="655">
        <v>0</v>
      </c>
      <c r="H244" s="655">
        <v>0</v>
      </c>
      <c r="I244" s="655">
        <v>0</v>
      </c>
      <c r="J244" s="655">
        <v>4</v>
      </c>
      <c r="K244" s="655">
        <v>34</v>
      </c>
      <c r="L244" s="655">
        <v>49</v>
      </c>
      <c r="M244" s="655">
        <v>44</v>
      </c>
      <c r="N244" s="655">
        <v>32</v>
      </c>
      <c r="O244" s="655">
        <v>44</v>
      </c>
      <c r="P244" s="655">
        <v>40</v>
      </c>
      <c r="Q244" s="655">
        <v>31</v>
      </c>
      <c r="R244" s="655">
        <v>17</v>
      </c>
      <c r="S244" s="655">
        <v>23</v>
      </c>
      <c r="T244" s="655">
        <v>17</v>
      </c>
      <c r="U244" s="655">
        <v>9</v>
      </c>
      <c r="V244" s="655">
        <v>8</v>
      </c>
      <c r="W244" s="655">
        <v>11</v>
      </c>
      <c r="X244" s="655">
        <v>7</v>
      </c>
      <c r="Y244" s="655">
        <v>9</v>
      </c>
    </row>
    <row r="245" spans="1:25" ht="12.75">
      <c r="A245" s="20"/>
      <c r="B245" s="613" t="s">
        <v>222</v>
      </c>
      <c r="C245" s="655">
        <v>109</v>
      </c>
      <c r="D245" s="655">
        <v>0</v>
      </c>
      <c r="E245" s="655">
        <v>0</v>
      </c>
      <c r="F245" s="655">
        <v>0</v>
      </c>
      <c r="G245" s="655">
        <v>0</v>
      </c>
      <c r="H245" s="655">
        <v>0</v>
      </c>
      <c r="I245" s="655">
        <v>0</v>
      </c>
      <c r="J245" s="655">
        <v>2</v>
      </c>
      <c r="K245" s="655">
        <v>16</v>
      </c>
      <c r="L245" s="655">
        <v>14</v>
      </c>
      <c r="M245" s="655">
        <v>6</v>
      </c>
      <c r="N245" s="655">
        <v>13</v>
      </c>
      <c r="O245" s="655">
        <v>13</v>
      </c>
      <c r="P245" s="655">
        <v>7</v>
      </c>
      <c r="Q245" s="655">
        <v>10</v>
      </c>
      <c r="R245" s="655">
        <v>7</v>
      </c>
      <c r="S245" s="655">
        <v>9</v>
      </c>
      <c r="T245" s="655">
        <v>3</v>
      </c>
      <c r="U245" s="655">
        <v>2</v>
      </c>
      <c r="V245" s="655">
        <v>4</v>
      </c>
      <c r="W245" s="655">
        <v>1</v>
      </c>
      <c r="X245" s="655">
        <v>2</v>
      </c>
      <c r="Y245" s="655">
        <v>0</v>
      </c>
    </row>
    <row r="246" spans="1:25" ht="12.75">
      <c r="A246" s="675" t="s">
        <v>64</v>
      </c>
      <c r="B246" s="676"/>
      <c r="C246" s="677"/>
      <c r="D246" s="677"/>
      <c r="E246" s="677"/>
      <c r="F246" s="677"/>
      <c r="G246" s="677"/>
      <c r="H246" s="677"/>
      <c r="I246" s="651"/>
      <c r="J246" s="651"/>
      <c r="K246" s="651"/>
      <c r="L246" s="651"/>
      <c r="M246" s="651"/>
      <c r="N246" s="651"/>
      <c r="O246" s="651"/>
      <c r="P246" s="651"/>
      <c r="Q246" s="651"/>
      <c r="R246" s="651"/>
      <c r="S246" s="651"/>
      <c r="T246" s="651"/>
      <c r="U246" s="651"/>
      <c r="V246" s="651"/>
      <c r="W246" s="651"/>
      <c r="X246" s="651"/>
      <c r="Y246" s="651"/>
    </row>
    <row r="247" spans="1:25" ht="12.75">
      <c r="A247" s="20"/>
      <c r="B247" s="613" t="s">
        <v>220</v>
      </c>
      <c r="C247" s="655">
        <v>511</v>
      </c>
      <c r="D247" s="655">
        <v>0</v>
      </c>
      <c r="E247" s="655">
        <v>0</v>
      </c>
      <c r="F247" s="655">
        <v>0</v>
      </c>
      <c r="G247" s="655">
        <v>0</v>
      </c>
      <c r="H247" s="655">
        <v>0</v>
      </c>
      <c r="I247" s="655">
        <v>0</v>
      </c>
      <c r="J247" s="655">
        <v>2</v>
      </c>
      <c r="K247" s="655">
        <v>45</v>
      </c>
      <c r="L247" s="655">
        <v>63</v>
      </c>
      <c r="M247" s="655">
        <v>56</v>
      </c>
      <c r="N247" s="655">
        <v>54</v>
      </c>
      <c r="O247" s="655">
        <v>55</v>
      </c>
      <c r="P247" s="655">
        <v>51</v>
      </c>
      <c r="Q247" s="655">
        <v>41</v>
      </c>
      <c r="R247" s="655">
        <v>39</v>
      </c>
      <c r="S247" s="655">
        <v>42</v>
      </c>
      <c r="T247" s="655">
        <v>15</v>
      </c>
      <c r="U247" s="655">
        <v>18</v>
      </c>
      <c r="V247" s="655">
        <v>5</v>
      </c>
      <c r="W247" s="655">
        <v>12</v>
      </c>
      <c r="X247" s="655">
        <v>6</v>
      </c>
      <c r="Y247" s="655">
        <v>7</v>
      </c>
    </row>
    <row r="248" spans="1:25" ht="12.75">
      <c r="A248" s="20"/>
      <c r="B248" s="613" t="s">
        <v>221</v>
      </c>
      <c r="C248" s="655">
        <v>380</v>
      </c>
      <c r="D248" s="655">
        <v>0</v>
      </c>
      <c r="E248" s="655">
        <v>0</v>
      </c>
      <c r="F248" s="655">
        <v>0</v>
      </c>
      <c r="G248" s="655">
        <v>0</v>
      </c>
      <c r="H248" s="655">
        <v>0</v>
      </c>
      <c r="I248" s="655">
        <v>0</v>
      </c>
      <c r="J248" s="655">
        <v>0</v>
      </c>
      <c r="K248" s="655">
        <v>36</v>
      </c>
      <c r="L248" s="655">
        <v>48</v>
      </c>
      <c r="M248" s="655">
        <v>44</v>
      </c>
      <c r="N248" s="655">
        <v>40</v>
      </c>
      <c r="O248" s="655">
        <v>42</v>
      </c>
      <c r="P248" s="655">
        <v>33</v>
      </c>
      <c r="Q248" s="655">
        <v>32</v>
      </c>
      <c r="R248" s="655">
        <v>31</v>
      </c>
      <c r="S248" s="655">
        <v>29</v>
      </c>
      <c r="T248" s="655">
        <v>13</v>
      </c>
      <c r="U248" s="655">
        <v>13</v>
      </c>
      <c r="V248" s="655">
        <v>3</v>
      </c>
      <c r="W248" s="655">
        <v>8</v>
      </c>
      <c r="X248" s="655">
        <v>2</v>
      </c>
      <c r="Y248" s="655">
        <v>6</v>
      </c>
    </row>
    <row r="249" spans="1:25" ht="12.75">
      <c r="A249" s="20"/>
      <c r="B249" s="613" t="s">
        <v>222</v>
      </c>
      <c r="C249" s="655">
        <v>131</v>
      </c>
      <c r="D249" s="655">
        <v>0</v>
      </c>
      <c r="E249" s="655">
        <v>0</v>
      </c>
      <c r="F249" s="655">
        <v>0</v>
      </c>
      <c r="G249" s="655">
        <v>0</v>
      </c>
      <c r="H249" s="655">
        <v>0</v>
      </c>
      <c r="I249" s="655">
        <v>0</v>
      </c>
      <c r="J249" s="655">
        <v>2</v>
      </c>
      <c r="K249" s="655">
        <v>9</v>
      </c>
      <c r="L249" s="655">
        <v>15</v>
      </c>
      <c r="M249" s="655">
        <v>12</v>
      </c>
      <c r="N249" s="655">
        <v>14</v>
      </c>
      <c r="O249" s="655">
        <v>13</v>
      </c>
      <c r="P249" s="655">
        <v>18</v>
      </c>
      <c r="Q249" s="655">
        <v>9</v>
      </c>
      <c r="R249" s="655">
        <v>8</v>
      </c>
      <c r="S249" s="655">
        <v>13</v>
      </c>
      <c r="T249" s="655">
        <v>2</v>
      </c>
      <c r="U249" s="655">
        <v>5</v>
      </c>
      <c r="V249" s="655">
        <v>2</v>
      </c>
      <c r="W249" s="655">
        <v>4</v>
      </c>
      <c r="X249" s="655">
        <v>4</v>
      </c>
      <c r="Y249" s="655">
        <v>1</v>
      </c>
    </row>
    <row r="250" spans="1:25" ht="12.75">
      <c r="A250" s="675" t="s">
        <v>305</v>
      </c>
      <c r="B250" s="676"/>
      <c r="C250" s="682"/>
      <c r="D250" s="682"/>
      <c r="E250" s="682"/>
      <c r="F250" s="682"/>
      <c r="G250" s="682"/>
      <c r="H250" s="682"/>
      <c r="I250" s="651"/>
      <c r="J250" s="651"/>
      <c r="K250" s="651"/>
      <c r="L250" s="651"/>
      <c r="M250" s="651"/>
      <c r="N250" s="651"/>
      <c r="O250" s="651"/>
      <c r="P250" s="651"/>
      <c r="Q250" s="651"/>
      <c r="R250" s="651"/>
      <c r="S250" s="651"/>
      <c r="T250" s="651"/>
      <c r="U250" s="651"/>
      <c r="V250" s="651"/>
      <c r="W250" s="651"/>
      <c r="X250" s="651"/>
      <c r="Y250" s="651"/>
    </row>
    <row r="251" spans="1:25" ht="12.75">
      <c r="A251" s="20"/>
      <c r="B251" s="613" t="s">
        <v>220</v>
      </c>
      <c r="C251" s="640">
        <v>526</v>
      </c>
      <c r="D251" s="640">
        <v>0</v>
      </c>
      <c r="E251" s="640">
        <v>0</v>
      </c>
      <c r="F251" s="640">
        <v>0</v>
      </c>
      <c r="G251" s="640">
        <v>0</v>
      </c>
      <c r="H251" s="640">
        <v>0</v>
      </c>
      <c r="I251" s="640">
        <v>0</v>
      </c>
      <c r="J251" s="640">
        <v>6</v>
      </c>
      <c r="K251" s="640">
        <v>61</v>
      </c>
      <c r="L251" s="640">
        <v>58</v>
      </c>
      <c r="M251" s="640">
        <v>54</v>
      </c>
      <c r="N251" s="640">
        <v>48</v>
      </c>
      <c r="O251" s="640">
        <v>53</v>
      </c>
      <c r="P251" s="640">
        <v>54</v>
      </c>
      <c r="Q251" s="640">
        <v>38</v>
      </c>
      <c r="R251" s="640">
        <v>43</v>
      </c>
      <c r="S251" s="640">
        <v>46</v>
      </c>
      <c r="T251" s="640">
        <v>14</v>
      </c>
      <c r="U251" s="640">
        <v>13</v>
      </c>
      <c r="V251" s="640">
        <v>16</v>
      </c>
      <c r="W251" s="640">
        <v>4</v>
      </c>
      <c r="X251" s="640">
        <v>6</v>
      </c>
      <c r="Y251" s="640">
        <v>12</v>
      </c>
    </row>
    <row r="252" spans="1:25" ht="12.75">
      <c r="A252" s="20"/>
      <c r="B252" s="613" t="s">
        <v>221</v>
      </c>
      <c r="C252" s="640">
        <v>388</v>
      </c>
      <c r="D252" s="640">
        <v>0</v>
      </c>
      <c r="E252" s="640">
        <v>0</v>
      </c>
      <c r="F252" s="640">
        <v>0</v>
      </c>
      <c r="G252" s="640">
        <v>0</v>
      </c>
      <c r="H252" s="640">
        <v>0</v>
      </c>
      <c r="I252" s="640">
        <v>0</v>
      </c>
      <c r="J252" s="640">
        <v>2</v>
      </c>
      <c r="K252" s="640">
        <v>49</v>
      </c>
      <c r="L252" s="640">
        <v>46</v>
      </c>
      <c r="M252" s="640">
        <v>36</v>
      </c>
      <c r="N252" s="640">
        <v>37</v>
      </c>
      <c r="O252" s="640">
        <v>37</v>
      </c>
      <c r="P252" s="640">
        <v>38</v>
      </c>
      <c r="Q252" s="640">
        <v>30</v>
      </c>
      <c r="R252" s="640">
        <v>31</v>
      </c>
      <c r="S252" s="640">
        <v>36</v>
      </c>
      <c r="T252" s="640">
        <v>13</v>
      </c>
      <c r="U252" s="640">
        <v>8</v>
      </c>
      <c r="V252" s="640">
        <v>11</v>
      </c>
      <c r="W252" s="640">
        <v>1</v>
      </c>
      <c r="X252" s="640">
        <v>4</v>
      </c>
      <c r="Y252" s="640">
        <v>9</v>
      </c>
    </row>
    <row r="253" spans="1:25" ht="12.75">
      <c r="A253" s="20"/>
      <c r="B253" s="613" t="s">
        <v>222</v>
      </c>
      <c r="C253" s="640">
        <v>138</v>
      </c>
      <c r="D253" s="640">
        <v>0</v>
      </c>
      <c r="E253" s="640">
        <v>0</v>
      </c>
      <c r="F253" s="640">
        <v>0</v>
      </c>
      <c r="G253" s="640">
        <v>0</v>
      </c>
      <c r="H253" s="640">
        <v>0</v>
      </c>
      <c r="I253" s="640">
        <v>0</v>
      </c>
      <c r="J253" s="640">
        <v>4</v>
      </c>
      <c r="K253" s="640">
        <v>12</v>
      </c>
      <c r="L253" s="640">
        <v>12</v>
      </c>
      <c r="M253" s="640">
        <v>18</v>
      </c>
      <c r="N253" s="640">
        <v>11</v>
      </c>
      <c r="O253" s="640">
        <v>16</v>
      </c>
      <c r="P253" s="640">
        <v>16</v>
      </c>
      <c r="Q253" s="640">
        <v>8</v>
      </c>
      <c r="R253" s="640">
        <v>12</v>
      </c>
      <c r="S253" s="640">
        <v>10</v>
      </c>
      <c r="T253" s="640">
        <v>1</v>
      </c>
      <c r="U253" s="640">
        <v>5</v>
      </c>
      <c r="V253" s="640">
        <v>5</v>
      </c>
      <c r="W253" s="640">
        <v>3</v>
      </c>
      <c r="X253" s="640">
        <v>2</v>
      </c>
      <c r="Y253" s="640">
        <v>3</v>
      </c>
    </row>
    <row r="254" spans="1:25" ht="12.75">
      <c r="A254" s="675" t="s">
        <v>306</v>
      </c>
      <c r="B254" s="676"/>
      <c r="C254" s="640"/>
      <c r="D254" s="640"/>
      <c r="E254" s="640"/>
      <c r="F254" s="640"/>
      <c r="G254" s="640"/>
      <c r="H254" s="640"/>
      <c r="I254" s="640"/>
      <c r="J254" s="640"/>
      <c r="K254" s="640"/>
      <c r="L254" s="640"/>
      <c r="M254" s="640"/>
      <c r="N254" s="640"/>
      <c r="O254" s="640"/>
      <c r="P254" s="640"/>
      <c r="Q254" s="640"/>
      <c r="R254" s="640"/>
      <c r="S254" s="640"/>
      <c r="T254" s="640"/>
      <c r="U254" s="640"/>
      <c r="V254" s="640"/>
      <c r="W254" s="640"/>
      <c r="X254" s="640"/>
      <c r="Y254" s="640"/>
    </row>
    <row r="255" spans="1:25" ht="12.75">
      <c r="A255" s="20"/>
      <c r="B255" s="613" t="s">
        <v>220</v>
      </c>
      <c r="C255" s="655">
        <v>487</v>
      </c>
      <c r="D255" s="655">
        <v>0</v>
      </c>
      <c r="E255" s="655">
        <v>0</v>
      </c>
      <c r="F255" s="655">
        <v>0</v>
      </c>
      <c r="G255" s="655">
        <v>0</v>
      </c>
      <c r="H255" s="655">
        <v>0</v>
      </c>
      <c r="I255" s="655">
        <v>0</v>
      </c>
      <c r="J255" s="655">
        <v>2</v>
      </c>
      <c r="K255" s="655">
        <v>41</v>
      </c>
      <c r="L255" s="655">
        <v>52</v>
      </c>
      <c r="M255" s="655">
        <v>40</v>
      </c>
      <c r="N255" s="655">
        <v>52</v>
      </c>
      <c r="O255" s="655">
        <v>60</v>
      </c>
      <c r="P255" s="655">
        <v>53</v>
      </c>
      <c r="Q255" s="655">
        <v>46</v>
      </c>
      <c r="R255" s="655">
        <v>42</v>
      </c>
      <c r="S255" s="655">
        <v>31</v>
      </c>
      <c r="T255" s="655">
        <v>19</v>
      </c>
      <c r="U255" s="655">
        <v>10</v>
      </c>
      <c r="V255" s="655">
        <v>9</v>
      </c>
      <c r="W255" s="655">
        <v>10</v>
      </c>
      <c r="X255" s="655">
        <v>13</v>
      </c>
      <c r="Y255" s="655">
        <v>7</v>
      </c>
    </row>
    <row r="256" spans="1:25" ht="12.75">
      <c r="A256" s="20"/>
      <c r="B256" s="613" t="s">
        <v>221</v>
      </c>
      <c r="C256" s="655">
        <v>371</v>
      </c>
      <c r="D256" s="655">
        <v>0</v>
      </c>
      <c r="E256" s="655">
        <v>0</v>
      </c>
      <c r="F256" s="655">
        <v>0</v>
      </c>
      <c r="G256" s="655">
        <v>0</v>
      </c>
      <c r="H256" s="655">
        <v>0</v>
      </c>
      <c r="I256" s="655">
        <v>0</v>
      </c>
      <c r="J256" s="655">
        <v>1</v>
      </c>
      <c r="K256" s="655">
        <v>29</v>
      </c>
      <c r="L256" s="655">
        <v>41</v>
      </c>
      <c r="M256" s="655">
        <v>34</v>
      </c>
      <c r="N256" s="655">
        <v>45</v>
      </c>
      <c r="O256" s="655">
        <v>45</v>
      </c>
      <c r="P256" s="655">
        <v>35</v>
      </c>
      <c r="Q256" s="655">
        <v>38</v>
      </c>
      <c r="R256" s="655">
        <v>29</v>
      </c>
      <c r="S256" s="655">
        <v>20</v>
      </c>
      <c r="T256" s="655">
        <v>12</v>
      </c>
      <c r="U256" s="655">
        <v>10</v>
      </c>
      <c r="V256" s="655">
        <v>9</v>
      </c>
      <c r="W256" s="655">
        <v>10</v>
      </c>
      <c r="X256" s="655">
        <v>10</v>
      </c>
      <c r="Y256" s="655">
        <v>3</v>
      </c>
    </row>
    <row r="257" spans="1:25" ht="12.75">
      <c r="A257" s="20"/>
      <c r="B257" s="613" t="s">
        <v>222</v>
      </c>
      <c r="C257" s="655">
        <v>116</v>
      </c>
      <c r="D257" s="655">
        <v>0</v>
      </c>
      <c r="E257" s="655">
        <v>0</v>
      </c>
      <c r="F257" s="655">
        <v>0</v>
      </c>
      <c r="G257" s="655">
        <v>0</v>
      </c>
      <c r="H257" s="655">
        <v>0</v>
      </c>
      <c r="I257" s="655">
        <v>0</v>
      </c>
      <c r="J257" s="655">
        <v>1</v>
      </c>
      <c r="K257" s="655">
        <v>12</v>
      </c>
      <c r="L257" s="655">
        <v>11</v>
      </c>
      <c r="M257" s="655">
        <v>6</v>
      </c>
      <c r="N257" s="655">
        <v>7</v>
      </c>
      <c r="O257" s="655">
        <v>15</v>
      </c>
      <c r="P257" s="655">
        <v>18</v>
      </c>
      <c r="Q257" s="655">
        <v>8</v>
      </c>
      <c r="R257" s="655">
        <v>13</v>
      </c>
      <c r="S257" s="655">
        <v>11</v>
      </c>
      <c r="T257" s="655">
        <v>7</v>
      </c>
      <c r="U257" s="655">
        <v>0</v>
      </c>
      <c r="V257" s="655">
        <v>0</v>
      </c>
      <c r="W257" s="655">
        <v>0</v>
      </c>
      <c r="X257" s="655">
        <v>3</v>
      </c>
      <c r="Y257" s="655">
        <v>4</v>
      </c>
    </row>
    <row r="258" spans="1:25" ht="12.75">
      <c r="A258" s="675" t="s">
        <v>307</v>
      </c>
      <c r="B258" s="676"/>
      <c r="C258" s="640"/>
      <c r="D258" s="640"/>
      <c r="E258" s="640"/>
      <c r="F258" s="640"/>
      <c r="G258" s="640"/>
      <c r="H258" s="640"/>
      <c r="I258" s="640"/>
      <c r="J258" s="640"/>
      <c r="K258" s="640"/>
      <c r="L258" s="640"/>
      <c r="M258" s="640"/>
      <c r="N258" s="640"/>
      <c r="O258" s="640"/>
      <c r="P258" s="640"/>
      <c r="Q258" s="640"/>
      <c r="R258" s="640"/>
      <c r="S258" s="640"/>
      <c r="T258" s="640"/>
      <c r="U258" s="640"/>
      <c r="V258" s="640"/>
      <c r="W258" s="640"/>
      <c r="X258" s="640"/>
      <c r="Y258" s="640"/>
    </row>
    <row r="259" spans="1:25" ht="12.75">
      <c r="A259" s="20"/>
      <c r="B259" s="613" t="s">
        <v>220</v>
      </c>
      <c r="C259" s="655">
        <v>520</v>
      </c>
      <c r="D259" s="655">
        <v>0</v>
      </c>
      <c r="E259" s="655">
        <v>0</v>
      </c>
      <c r="F259" s="655">
        <v>0</v>
      </c>
      <c r="G259" s="655">
        <v>0</v>
      </c>
      <c r="H259" s="655">
        <v>0</v>
      </c>
      <c r="I259" s="655">
        <v>0</v>
      </c>
      <c r="J259" s="655">
        <v>5</v>
      </c>
      <c r="K259" s="655">
        <v>56</v>
      </c>
      <c r="L259" s="655">
        <v>65</v>
      </c>
      <c r="M259" s="655">
        <v>47</v>
      </c>
      <c r="N259" s="655">
        <v>41</v>
      </c>
      <c r="O259" s="655">
        <v>48</v>
      </c>
      <c r="P259" s="655">
        <v>47</v>
      </c>
      <c r="Q259" s="655">
        <v>53</v>
      </c>
      <c r="R259" s="655">
        <v>43</v>
      </c>
      <c r="S259" s="655">
        <v>41</v>
      </c>
      <c r="T259" s="655">
        <v>23</v>
      </c>
      <c r="U259" s="655">
        <v>15</v>
      </c>
      <c r="V259" s="655">
        <v>12</v>
      </c>
      <c r="W259" s="655">
        <v>6</v>
      </c>
      <c r="X259" s="655">
        <v>11</v>
      </c>
      <c r="Y259" s="655">
        <v>7</v>
      </c>
    </row>
    <row r="260" spans="1:25" ht="12.75">
      <c r="A260" s="20"/>
      <c r="B260" s="613" t="s">
        <v>221</v>
      </c>
      <c r="C260" s="655">
        <v>381</v>
      </c>
      <c r="D260" s="655">
        <v>0</v>
      </c>
      <c r="E260" s="655">
        <v>0</v>
      </c>
      <c r="F260" s="655">
        <v>0</v>
      </c>
      <c r="G260" s="655">
        <v>0</v>
      </c>
      <c r="H260" s="655">
        <v>0</v>
      </c>
      <c r="I260" s="655">
        <v>0</v>
      </c>
      <c r="J260" s="655">
        <v>2</v>
      </c>
      <c r="K260" s="655">
        <v>31</v>
      </c>
      <c r="L260" s="655">
        <v>52</v>
      </c>
      <c r="M260" s="655">
        <v>34</v>
      </c>
      <c r="N260" s="655">
        <v>36</v>
      </c>
      <c r="O260" s="655">
        <v>30</v>
      </c>
      <c r="P260" s="655">
        <v>34</v>
      </c>
      <c r="Q260" s="655">
        <v>40</v>
      </c>
      <c r="R260" s="655">
        <v>35</v>
      </c>
      <c r="S260" s="655">
        <v>32</v>
      </c>
      <c r="T260" s="655">
        <v>19</v>
      </c>
      <c r="U260" s="655">
        <v>11</v>
      </c>
      <c r="V260" s="655">
        <v>7</v>
      </c>
      <c r="W260" s="655">
        <v>5</v>
      </c>
      <c r="X260" s="655">
        <v>7</v>
      </c>
      <c r="Y260" s="655">
        <v>6</v>
      </c>
    </row>
    <row r="261" spans="1:25" ht="12.75">
      <c r="A261" s="20"/>
      <c r="B261" s="613" t="s">
        <v>222</v>
      </c>
      <c r="C261" s="655">
        <v>139</v>
      </c>
      <c r="D261" s="655">
        <v>0</v>
      </c>
      <c r="E261" s="655">
        <v>0</v>
      </c>
      <c r="F261" s="655">
        <v>0</v>
      </c>
      <c r="G261" s="655">
        <v>0</v>
      </c>
      <c r="H261" s="655">
        <v>0</v>
      </c>
      <c r="I261" s="655">
        <v>0</v>
      </c>
      <c r="J261" s="655">
        <v>3</v>
      </c>
      <c r="K261" s="655">
        <v>25</v>
      </c>
      <c r="L261" s="655">
        <v>13</v>
      </c>
      <c r="M261" s="655">
        <v>13</v>
      </c>
      <c r="N261" s="655">
        <v>5</v>
      </c>
      <c r="O261" s="655">
        <v>18</v>
      </c>
      <c r="P261" s="655">
        <v>13</v>
      </c>
      <c r="Q261" s="655">
        <v>13</v>
      </c>
      <c r="R261" s="655">
        <v>8</v>
      </c>
      <c r="S261" s="655">
        <v>9</v>
      </c>
      <c r="T261" s="655">
        <v>4</v>
      </c>
      <c r="U261" s="655">
        <v>4</v>
      </c>
      <c r="V261" s="655">
        <v>5</v>
      </c>
      <c r="W261" s="655">
        <v>1</v>
      </c>
      <c r="X261" s="655">
        <v>4</v>
      </c>
      <c r="Y261" s="655">
        <v>1</v>
      </c>
    </row>
    <row r="262" spans="1:25" ht="12.75">
      <c r="A262" s="675" t="s">
        <v>308</v>
      </c>
      <c r="B262" s="1"/>
      <c r="C262" s="677"/>
      <c r="D262" s="651"/>
      <c r="E262" s="651"/>
      <c r="F262" s="651"/>
      <c r="G262" s="651"/>
      <c r="H262" s="651"/>
      <c r="I262" s="651"/>
      <c r="J262" s="651"/>
      <c r="K262" s="651"/>
      <c r="L262" s="651"/>
      <c r="M262" s="651"/>
      <c r="N262" s="651"/>
      <c r="O262" s="651"/>
      <c r="P262" s="651"/>
      <c r="Q262" s="651"/>
      <c r="R262" s="651"/>
      <c r="S262" s="651"/>
      <c r="T262" s="651"/>
      <c r="U262" s="651"/>
      <c r="V262" s="651"/>
      <c r="W262" s="651"/>
      <c r="X262" s="651"/>
      <c r="Y262" s="651"/>
    </row>
    <row r="263" spans="1:25" ht="12.75">
      <c r="A263" s="1"/>
      <c r="B263" s="613" t="s">
        <v>220</v>
      </c>
      <c r="C263" s="662">
        <v>506</v>
      </c>
      <c r="D263" s="662">
        <v>0</v>
      </c>
      <c r="E263" s="662">
        <v>0</v>
      </c>
      <c r="F263" s="662">
        <v>0</v>
      </c>
      <c r="G263" s="662">
        <v>0</v>
      </c>
      <c r="H263" s="662">
        <v>0</v>
      </c>
      <c r="I263" s="662">
        <v>0</v>
      </c>
      <c r="J263" s="662">
        <v>9</v>
      </c>
      <c r="K263" s="662">
        <v>54</v>
      </c>
      <c r="L263" s="662">
        <v>60</v>
      </c>
      <c r="M263" s="662">
        <v>35</v>
      </c>
      <c r="N263" s="662">
        <v>49</v>
      </c>
      <c r="O263" s="662">
        <v>41</v>
      </c>
      <c r="P263" s="662">
        <v>49</v>
      </c>
      <c r="Q263" s="662">
        <v>49</v>
      </c>
      <c r="R263" s="662">
        <v>46</v>
      </c>
      <c r="S263" s="662">
        <v>37</v>
      </c>
      <c r="T263" s="662">
        <v>25</v>
      </c>
      <c r="U263" s="662">
        <v>8</v>
      </c>
      <c r="V263" s="662">
        <v>12</v>
      </c>
      <c r="W263" s="662">
        <v>7</v>
      </c>
      <c r="X263" s="662">
        <v>16</v>
      </c>
      <c r="Y263" s="662">
        <v>9</v>
      </c>
    </row>
    <row r="264" spans="1:25" ht="12.75">
      <c r="A264" s="1"/>
      <c r="B264" s="613" t="s">
        <v>221</v>
      </c>
      <c r="C264" s="662">
        <v>391</v>
      </c>
      <c r="D264" s="662">
        <v>0</v>
      </c>
      <c r="E264" s="662">
        <v>0</v>
      </c>
      <c r="F264" s="662">
        <v>0</v>
      </c>
      <c r="G264" s="662">
        <v>0</v>
      </c>
      <c r="H264" s="662">
        <v>0</v>
      </c>
      <c r="I264" s="662">
        <v>0</v>
      </c>
      <c r="J264" s="662">
        <v>5</v>
      </c>
      <c r="K264" s="662">
        <v>42</v>
      </c>
      <c r="L264" s="662">
        <v>51</v>
      </c>
      <c r="M264" s="662">
        <v>23</v>
      </c>
      <c r="N264" s="662">
        <v>41</v>
      </c>
      <c r="O264" s="662">
        <v>35</v>
      </c>
      <c r="P264" s="662">
        <v>35</v>
      </c>
      <c r="Q264" s="662">
        <v>36</v>
      </c>
      <c r="R264" s="662">
        <v>39</v>
      </c>
      <c r="S264" s="662">
        <v>27</v>
      </c>
      <c r="T264" s="662">
        <v>18</v>
      </c>
      <c r="U264" s="662">
        <v>5</v>
      </c>
      <c r="V264" s="662">
        <v>10</v>
      </c>
      <c r="W264" s="662">
        <v>6</v>
      </c>
      <c r="X264" s="662">
        <v>11</v>
      </c>
      <c r="Y264" s="662">
        <v>7</v>
      </c>
    </row>
    <row r="265" spans="1:25" ht="12.75">
      <c r="A265" s="608"/>
      <c r="B265" s="683" t="s">
        <v>222</v>
      </c>
      <c r="C265" s="666">
        <v>115</v>
      </c>
      <c r="D265" s="666">
        <v>0</v>
      </c>
      <c r="E265" s="666">
        <v>0</v>
      </c>
      <c r="F265" s="666">
        <v>0</v>
      </c>
      <c r="G265" s="666">
        <v>0</v>
      </c>
      <c r="H265" s="666">
        <v>0</v>
      </c>
      <c r="I265" s="666">
        <v>0</v>
      </c>
      <c r="J265" s="666">
        <v>4</v>
      </c>
      <c r="K265" s="666">
        <v>12</v>
      </c>
      <c r="L265" s="666">
        <v>9</v>
      </c>
      <c r="M265" s="666">
        <v>12</v>
      </c>
      <c r="N265" s="666">
        <v>8</v>
      </c>
      <c r="O265" s="666">
        <v>6</v>
      </c>
      <c r="P265" s="666">
        <v>14</v>
      </c>
      <c r="Q265" s="666">
        <v>13</v>
      </c>
      <c r="R265" s="666">
        <v>7</v>
      </c>
      <c r="S265" s="666">
        <v>10</v>
      </c>
      <c r="T265" s="666">
        <v>7</v>
      </c>
      <c r="U265" s="666">
        <v>3</v>
      </c>
      <c r="V265" s="666">
        <v>2</v>
      </c>
      <c r="W265" s="666">
        <v>1</v>
      </c>
      <c r="X265" s="666">
        <v>5</v>
      </c>
      <c r="Y265" s="666">
        <v>2</v>
      </c>
    </row>
    <row r="267" ht="13.5">
      <c r="A267" s="684" t="s">
        <v>249</v>
      </c>
    </row>
  </sheetData>
  <sheetProtection/>
  <mergeCells count="8">
    <mergeCell ref="D206:Y206"/>
    <mergeCell ref="D240:Y240"/>
    <mergeCell ref="D2:Y2"/>
    <mergeCell ref="D36:Y36"/>
    <mergeCell ref="D70:Y70"/>
    <mergeCell ref="D104:Y104"/>
    <mergeCell ref="D138:Y138"/>
    <mergeCell ref="D172:Y1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18" customWidth="1"/>
    <col min="2" max="2" width="9.140625" style="18" customWidth="1"/>
    <col min="3" max="3" width="9.140625" style="45" customWidth="1"/>
    <col min="4" max="16384" width="9.140625" style="18" customWidth="1"/>
  </cols>
  <sheetData>
    <row r="1" ht="12.75">
      <c r="A1" s="19" t="s">
        <v>352</v>
      </c>
    </row>
    <row r="3" spans="1:7" ht="12.75">
      <c r="A3" s="28"/>
      <c r="B3" s="850" t="s">
        <v>309</v>
      </c>
      <c r="C3" s="850"/>
      <c r="D3" s="850"/>
      <c r="E3" s="850"/>
      <c r="F3" s="850"/>
      <c r="G3" s="851"/>
    </row>
    <row r="4" spans="1:7" ht="12.75">
      <c r="A4" s="686"/>
      <c r="B4" s="852" t="s">
        <v>310</v>
      </c>
      <c r="C4" s="852"/>
      <c r="D4" s="852" t="s">
        <v>311</v>
      </c>
      <c r="E4" s="852"/>
      <c r="F4" s="852" t="s">
        <v>312</v>
      </c>
      <c r="G4" s="853"/>
    </row>
    <row r="5" spans="1:7" ht="12.75">
      <c r="A5" s="687" t="s">
        <v>313</v>
      </c>
      <c r="B5" s="688" t="s">
        <v>6</v>
      </c>
      <c r="C5" s="689" t="s">
        <v>7</v>
      </c>
      <c r="D5" s="688" t="s">
        <v>6</v>
      </c>
      <c r="E5" s="689" t="s">
        <v>7</v>
      </c>
      <c r="F5" s="688" t="s">
        <v>6</v>
      </c>
      <c r="G5" s="690" t="s">
        <v>7</v>
      </c>
    </row>
    <row r="6" spans="1:7" ht="12.75">
      <c r="A6" s="691" t="s">
        <v>314</v>
      </c>
      <c r="B6" s="692">
        <v>16.77859697911132</v>
      </c>
      <c r="C6" s="693">
        <v>4.5590509396840915</v>
      </c>
      <c r="D6" s="692">
        <v>17.14707916967329</v>
      </c>
      <c r="E6" s="693">
        <v>4.750723317095205</v>
      </c>
      <c r="F6" s="692">
        <v>15.005025034482701</v>
      </c>
      <c r="G6" s="694">
        <v>4.392687324461456</v>
      </c>
    </row>
    <row r="7" spans="1:7" ht="12.75">
      <c r="A7" s="695" t="s">
        <v>315</v>
      </c>
      <c r="B7" s="696">
        <v>19.830629895170333</v>
      </c>
      <c r="C7" s="697">
        <v>4.660251054381801</v>
      </c>
      <c r="D7" s="696">
        <v>30.407432197361583</v>
      </c>
      <c r="E7" s="697">
        <v>9.487215976471704</v>
      </c>
      <c r="F7" s="696">
        <v>52.85927374661577</v>
      </c>
      <c r="G7" s="698">
        <v>14.788214142656196</v>
      </c>
    </row>
    <row r="8" spans="1:7" ht="12.75">
      <c r="A8" s="695" t="s">
        <v>316</v>
      </c>
      <c r="B8" s="696">
        <v>34.109217715123826</v>
      </c>
      <c r="C8" s="697">
        <v>10.511005500532034</v>
      </c>
      <c r="D8" s="696">
        <v>40.557993398941115</v>
      </c>
      <c r="E8" s="697">
        <v>17.078506962312925</v>
      </c>
      <c r="F8" s="696">
        <v>44.17804151134281</v>
      </c>
      <c r="G8" s="698">
        <v>13.64909503656346</v>
      </c>
    </row>
    <row r="9" spans="1:7" ht="12.75">
      <c r="A9" s="695" t="s">
        <v>317</v>
      </c>
      <c r="B9" s="696">
        <v>22.54325094172444</v>
      </c>
      <c r="C9" s="697">
        <v>6.641150741137523</v>
      </c>
      <c r="D9" s="696">
        <v>23.11179008305262</v>
      </c>
      <c r="E9" s="697">
        <v>8.377827969632184</v>
      </c>
      <c r="F9" s="696">
        <v>17.788851353235284</v>
      </c>
      <c r="G9" s="698">
        <v>4.599291027805269</v>
      </c>
    </row>
    <row r="10" spans="1:7" ht="12.75">
      <c r="A10" s="695" t="s">
        <v>318</v>
      </c>
      <c r="B10" s="696">
        <v>24.415535406777803</v>
      </c>
      <c r="C10" s="697">
        <v>5.811550517614078</v>
      </c>
      <c r="D10" s="696">
        <v>23.514828817363632</v>
      </c>
      <c r="E10" s="697">
        <v>4.902604409977195</v>
      </c>
      <c r="F10" s="696">
        <v>29.42544286137065</v>
      </c>
      <c r="G10" s="698">
        <v>2.8768447767130674</v>
      </c>
    </row>
    <row r="11" spans="1:7" ht="12.75">
      <c r="A11" s="695" t="s">
        <v>319</v>
      </c>
      <c r="B11" s="696">
        <v>23.43119160226093</v>
      </c>
      <c r="C11" s="697">
        <v>2.9339953107101033</v>
      </c>
      <c r="D11" s="696">
        <v>37.55574681167358</v>
      </c>
      <c r="E11" s="697">
        <v>7.007419620774938</v>
      </c>
      <c r="F11" s="696">
        <v>36.298158462860165</v>
      </c>
      <c r="G11" s="698">
        <v>7.282306528112869</v>
      </c>
    </row>
    <row r="12" spans="1:7" ht="12.75">
      <c r="A12" s="695" t="s">
        <v>320</v>
      </c>
      <c r="B12" s="696">
        <v>16.513537199668168</v>
      </c>
      <c r="C12" s="697">
        <v>5.439151810706904</v>
      </c>
      <c r="D12" s="696">
        <v>22.407891950238085</v>
      </c>
      <c r="E12" s="697">
        <v>9.363708469198906</v>
      </c>
      <c r="F12" s="696">
        <v>43.04597813599734</v>
      </c>
      <c r="G12" s="698">
        <v>12.305968819221075</v>
      </c>
    </row>
    <row r="13" spans="1:7" ht="12.75">
      <c r="A13" s="695" t="s">
        <v>321</v>
      </c>
      <c r="B13" s="696">
        <v>30.977419091872502</v>
      </c>
      <c r="C13" s="697">
        <v>5.346135545920632</v>
      </c>
      <c r="D13" s="696">
        <v>45.23107177974435</v>
      </c>
      <c r="E13" s="697">
        <v>11.196954428395477</v>
      </c>
      <c r="F13" s="696">
        <v>43.42505230744937</v>
      </c>
      <c r="G13" s="698">
        <v>10.392242191204266</v>
      </c>
    </row>
    <row r="14" spans="1:7" ht="12.75">
      <c r="A14" s="695" t="s">
        <v>322</v>
      </c>
      <c r="B14" s="696">
        <v>34.529638421229805</v>
      </c>
      <c r="C14" s="697">
        <v>12.55331377234641</v>
      </c>
      <c r="D14" s="696">
        <v>39.352835430625916</v>
      </c>
      <c r="E14" s="697">
        <v>15.56820039387547</v>
      </c>
      <c r="F14" s="696">
        <v>35.37471544956943</v>
      </c>
      <c r="G14" s="698">
        <v>7.5338789117311915</v>
      </c>
    </row>
    <row r="15" spans="1:7" ht="12.75">
      <c r="A15" s="695" t="s">
        <v>323</v>
      </c>
      <c r="B15" s="696">
        <v>27.411137696369437</v>
      </c>
      <c r="C15" s="697">
        <v>8.14004785729306</v>
      </c>
      <c r="D15" s="696">
        <v>34.519785389704694</v>
      </c>
      <c r="E15" s="697">
        <v>13.883447836718775</v>
      </c>
      <c r="F15" s="696">
        <v>49.295397310185926</v>
      </c>
      <c r="G15" s="698">
        <v>12.847974932907313</v>
      </c>
    </row>
    <row r="16" spans="1:7" ht="12.75">
      <c r="A16" s="695" t="s">
        <v>324</v>
      </c>
      <c r="B16" s="696">
        <v>15.592958479833149</v>
      </c>
      <c r="C16" s="697">
        <v>4.417531542390251</v>
      </c>
      <c r="D16" s="696">
        <v>23.204560993614855</v>
      </c>
      <c r="E16" s="697">
        <v>7.896177971500643</v>
      </c>
      <c r="F16" s="696">
        <v>35.556590896943824</v>
      </c>
      <c r="G16" s="698">
        <v>11.259739435382015</v>
      </c>
    </row>
    <row r="17" spans="1:7" ht="12.75">
      <c r="A17" s="695" t="s">
        <v>325</v>
      </c>
      <c r="B17" s="696">
        <v>6.035628428493177</v>
      </c>
      <c r="C17" s="697">
        <v>1.328183202346296</v>
      </c>
      <c r="D17" s="696">
        <v>9.27306168607967</v>
      </c>
      <c r="E17" s="697">
        <v>1.0757973170959658</v>
      </c>
      <c r="F17" s="696">
        <v>8.223236302704803</v>
      </c>
      <c r="G17" s="698">
        <v>1.518000961400609</v>
      </c>
    </row>
    <row r="18" spans="1:7" ht="12.75">
      <c r="A18" s="695" t="s">
        <v>326</v>
      </c>
      <c r="B18" s="696">
        <v>32.750528309027366</v>
      </c>
      <c r="C18" s="697">
        <v>7.3762430335482465</v>
      </c>
      <c r="D18" s="696">
        <v>67.49806889474732</v>
      </c>
      <c r="E18" s="697">
        <v>17.27696605146978</v>
      </c>
      <c r="F18" s="696">
        <v>75.19058494631491</v>
      </c>
      <c r="G18" s="698">
        <v>17.555844760534463</v>
      </c>
    </row>
    <row r="19" spans="1:7" ht="12.75">
      <c r="A19" s="695" t="s">
        <v>327</v>
      </c>
      <c r="B19" s="696">
        <v>28.741191101285064</v>
      </c>
      <c r="C19" s="697">
        <v>6.097560975609756</v>
      </c>
      <c r="D19" s="696">
        <v>21.94294833433074</v>
      </c>
      <c r="E19" s="697">
        <v>5.837359098228664</v>
      </c>
      <c r="F19" s="696">
        <v>13.970256872465074</v>
      </c>
      <c r="G19" s="698">
        <v>4.026354319180088</v>
      </c>
    </row>
    <row r="20" spans="1:7" ht="12.75">
      <c r="A20" s="695" t="s">
        <v>328</v>
      </c>
      <c r="B20" s="696">
        <v>9.751037344398341</v>
      </c>
      <c r="C20" s="697">
        <v>1.5535991714137753</v>
      </c>
      <c r="D20" s="696">
        <v>9.522346797726923</v>
      </c>
      <c r="E20" s="697">
        <v>2.407590992777227</v>
      </c>
      <c r="F20" s="696">
        <v>15.241882041086813</v>
      </c>
      <c r="G20" s="698">
        <v>3.4722222222222223</v>
      </c>
    </row>
    <row r="21" spans="1:7" ht="12.75">
      <c r="A21" s="695" t="s">
        <v>329</v>
      </c>
      <c r="B21" s="696">
        <v>8.636700210675384</v>
      </c>
      <c r="C21" s="697">
        <v>2.590844453505486</v>
      </c>
      <c r="D21" s="696">
        <v>11.958077861767556</v>
      </c>
      <c r="E21" s="697">
        <v>3.612178053383107</v>
      </c>
      <c r="F21" s="696">
        <v>21.08778708673431</v>
      </c>
      <c r="G21" s="698">
        <v>4.544694684082207</v>
      </c>
    </row>
    <row r="22" spans="1:7" ht="12.75">
      <c r="A22" s="695" t="s">
        <v>330</v>
      </c>
      <c r="B22" s="696">
        <v>36.27968337730871</v>
      </c>
      <c r="C22" s="697">
        <v>13.618401651430256</v>
      </c>
      <c r="D22" s="696">
        <v>53.910730121194206</v>
      </c>
      <c r="E22" s="697">
        <v>14.473454672326568</v>
      </c>
      <c r="F22" s="696">
        <v>42.01145253649488</v>
      </c>
      <c r="G22" s="698">
        <v>18.541491027339514</v>
      </c>
    </row>
    <row r="23" spans="1:7" ht="12.75">
      <c r="A23" s="695" t="s">
        <v>331</v>
      </c>
      <c r="B23" s="696">
        <v>10.287624844614</v>
      </c>
      <c r="C23" s="697">
        <v>1.8397219783287966</v>
      </c>
      <c r="D23" s="696">
        <v>8.2442827744694</v>
      </c>
      <c r="E23" s="697">
        <v>1.4066787746920337</v>
      </c>
      <c r="F23" s="696">
        <v>12.092804484575739</v>
      </c>
      <c r="G23" s="698">
        <v>0.7603154274995142</v>
      </c>
    </row>
    <row r="24" spans="1:7" ht="12.75">
      <c r="A24" s="695" t="s">
        <v>332</v>
      </c>
      <c r="B24" s="696">
        <v>13.994954752589509</v>
      </c>
      <c r="C24" s="697">
        <v>6.162081497546554</v>
      </c>
      <c r="D24" s="696">
        <v>20.991892965634015</v>
      </c>
      <c r="E24" s="697">
        <v>8.65328146049821</v>
      </c>
      <c r="F24" s="696">
        <v>16.600920296321842</v>
      </c>
      <c r="G24" s="698">
        <v>7.0682917140536725</v>
      </c>
    </row>
    <row r="25" spans="1:7" ht="12.75">
      <c r="A25" s="699" t="s">
        <v>333</v>
      </c>
      <c r="B25" s="700">
        <v>23.750864070614508</v>
      </c>
      <c r="C25" s="701">
        <v>6.598917777484493</v>
      </c>
      <c r="D25" s="700">
        <v>22.804150355364676</v>
      </c>
      <c r="E25" s="701">
        <v>6.7354777638213825</v>
      </c>
      <c r="F25" s="700">
        <v>15.565755338255837</v>
      </c>
      <c r="G25" s="702">
        <v>4.304493228701037</v>
      </c>
    </row>
    <row r="26" spans="1:7" ht="12.75">
      <c r="A26" s="695" t="s">
        <v>334</v>
      </c>
      <c r="B26" s="696">
        <v>21.354670571520714</v>
      </c>
      <c r="C26" s="697">
        <v>8.49811068789171</v>
      </c>
      <c r="D26" s="696">
        <v>23.300127991114035</v>
      </c>
      <c r="E26" s="697">
        <v>10.077331126232615</v>
      </c>
      <c r="F26" s="696">
        <v>22.95209154975108</v>
      </c>
      <c r="G26" s="698">
        <v>4.6982604072649945</v>
      </c>
    </row>
    <row r="27" spans="1:7" ht="12.75">
      <c r="A27" s="695" t="s">
        <v>335</v>
      </c>
      <c r="B27" s="696">
        <v>27.82140630302839</v>
      </c>
      <c r="C27" s="697">
        <v>3.079919511436768</v>
      </c>
      <c r="D27" s="696">
        <v>42.35850536493778</v>
      </c>
      <c r="E27" s="697">
        <v>6.760567588867848</v>
      </c>
      <c r="F27" s="696">
        <v>32.53870039397652</v>
      </c>
      <c r="G27" s="698">
        <v>5.879996159236551</v>
      </c>
    </row>
    <row r="28" spans="1:7" ht="12.75">
      <c r="A28" s="695" t="s">
        <v>336</v>
      </c>
      <c r="B28" s="696">
        <v>10.368519675202998</v>
      </c>
      <c r="C28" s="697">
        <v>2.5109855618330195</v>
      </c>
      <c r="D28" s="696">
        <v>20.956719817767652</v>
      </c>
      <c r="E28" s="697">
        <v>5.140845070422535</v>
      </c>
      <c r="F28" s="696">
        <v>40.406607369758575</v>
      </c>
      <c r="G28" s="698">
        <v>9.1901728844404</v>
      </c>
    </row>
    <row r="29" spans="1:7" ht="12.75">
      <c r="A29" s="695" t="s">
        <v>337</v>
      </c>
      <c r="B29" s="696">
        <v>36.5390166458193</v>
      </c>
      <c r="C29" s="697">
        <v>26.82776195747139</v>
      </c>
      <c r="D29" s="696">
        <v>59.77740826442742</v>
      </c>
      <c r="E29" s="697">
        <v>20.4294797234653</v>
      </c>
      <c r="F29" s="696">
        <v>118.51649906805517</v>
      </c>
      <c r="G29" s="698">
        <v>50.877878804801675</v>
      </c>
    </row>
    <row r="30" spans="1:7" ht="12.75">
      <c r="A30" s="695" t="s">
        <v>338</v>
      </c>
      <c r="B30" s="696">
        <v>23.17242577884092</v>
      </c>
      <c r="C30" s="697">
        <v>2.9625167567354054</v>
      </c>
      <c r="D30" s="696">
        <v>40.09691377615395</v>
      </c>
      <c r="E30" s="697">
        <v>5.832803401804755</v>
      </c>
      <c r="F30" s="696">
        <v>32.21349067080356</v>
      </c>
      <c r="G30" s="698">
        <v>5.569606152895815</v>
      </c>
    </row>
    <row r="31" spans="1:7" ht="12.75">
      <c r="A31" s="695" t="s">
        <v>339</v>
      </c>
      <c r="B31" s="696">
        <v>32.320409522441466</v>
      </c>
      <c r="C31" s="697">
        <v>3.765137564435195</v>
      </c>
      <c r="D31" s="696">
        <v>53.379179347110245</v>
      </c>
      <c r="E31" s="697">
        <v>14.318292142051428</v>
      </c>
      <c r="F31" s="696">
        <v>63.139890823935616</v>
      </c>
      <c r="G31" s="698">
        <v>20.79516759914839</v>
      </c>
    </row>
    <row r="32" spans="1:7" ht="12.75">
      <c r="A32" s="695" t="s">
        <v>340</v>
      </c>
      <c r="B32" s="696">
        <v>11.353817993305471</v>
      </c>
      <c r="C32" s="697">
        <v>3.1042298724242854</v>
      </c>
      <c r="D32" s="696">
        <v>15.124961294931069</v>
      </c>
      <c r="E32" s="697">
        <v>4.4027211657269465</v>
      </c>
      <c r="F32" s="696">
        <v>25.58835335059744</v>
      </c>
      <c r="G32" s="698">
        <v>6.238529248381079</v>
      </c>
    </row>
    <row r="33" spans="1:7" ht="12.75">
      <c r="A33" s="703" t="s">
        <v>341</v>
      </c>
      <c r="B33" s="696">
        <v>18.254603682946357</v>
      </c>
      <c r="C33" s="697">
        <v>7.339449541284404</v>
      </c>
      <c r="D33" s="696">
        <v>25.932062966031484</v>
      </c>
      <c r="E33" s="697">
        <v>9.090909090909092</v>
      </c>
      <c r="F33" s="696">
        <v>30.362116991643454</v>
      </c>
      <c r="G33" s="698">
        <v>8.23271130625686</v>
      </c>
    </row>
    <row r="34" spans="1:7" ht="12.75">
      <c r="A34" s="704" t="s">
        <v>342</v>
      </c>
      <c r="B34" s="696">
        <v>18.77033640214862</v>
      </c>
      <c r="C34" s="697">
        <v>7.280146321953236</v>
      </c>
      <c r="D34" s="696">
        <v>31.413290894010366</v>
      </c>
      <c r="E34" s="697">
        <v>13.509379085097168</v>
      </c>
      <c r="F34" s="696">
        <v>61.42910848341802</v>
      </c>
      <c r="G34" s="698">
        <v>26.050018837244803</v>
      </c>
    </row>
    <row r="35" spans="1:7" ht="12.75">
      <c r="A35" s="704" t="s">
        <v>343</v>
      </c>
      <c r="B35" s="696">
        <v>16.538142128366353</v>
      </c>
      <c r="C35" s="697">
        <v>3.868836989856098</v>
      </c>
      <c r="D35" s="696">
        <v>15.341207349081365</v>
      </c>
      <c r="E35" s="697">
        <v>4.290053151100987</v>
      </c>
      <c r="F35" s="696">
        <v>9.66837926202709</v>
      </c>
      <c r="G35" s="698">
        <v>3.3258594917787745</v>
      </c>
    </row>
    <row r="36" spans="1:7" ht="12.75">
      <c r="A36" s="704" t="s">
        <v>344</v>
      </c>
      <c r="B36" s="705">
        <v>21.836903446568893</v>
      </c>
      <c r="C36" s="706">
        <v>5.817194810307566</v>
      </c>
      <c r="D36" s="705">
        <v>24.03449926391871</v>
      </c>
      <c r="E36" s="706">
        <v>7.187524780221868</v>
      </c>
      <c r="F36" s="705">
        <v>29.348074370529723</v>
      </c>
      <c r="G36" s="707">
        <v>4.004909425984944</v>
      </c>
    </row>
    <row r="37" spans="1:7" ht="12.75">
      <c r="A37" s="708" t="s">
        <v>345</v>
      </c>
      <c r="B37" s="709">
        <f aca="true" t="shared" si="0" ref="B37:G37">MEDIAN(B6:B36)</f>
        <v>21.836903446568893</v>
      </c>
      <c r="C37" s="710">
        <f t="shared" si="0"/>
        <v>5.439151810706904</v>
      </c>
      <c r="D37" s="709">
        <f t="shared" si="0"/>
        <v>23.514828817363632</v>
      </c>
      <c r="E37" s="710">
        <f t="shared" si="0"/>
        <v>7.896177971500643</v>
      </c>
      <c r="F37" s="709">
        <f t="shared" si="0"/>
        <v>32.21349067080356</v>
      </c>
      <c r="G37" s="711">
        <f t="shared" si="0"/>
        <v>7.0682917140536725</v>
      </c>
    </row>
    <row r="38" spans="1:7" ht="12.75">
      <c r="A38" s="708" t="s">
        <v>346</v>
      </c>
      <c r="B38" s="709">
        <f aca="true" t="shared" si="1" ref="B38:G38">MAX(B6:B36)</f>
        <v>36.5390166458193</v>
      </c>
      <c r="C38" s="710">
        <f t="shared" si="1"/>
        <v>26.82776195747139</v>
      </c>
      <c r="D38" s="709">
        <f t="shared" si="1"/>
        <v>67.49806889474732</v>
      </c>
      <c r="E38" s="710">
        <f t="shared" si="1"/>
        <v>20.4294797234653</v>
      </c>
      <c r="F38" s="709">
        <f t="shared" si="1"/>
        <v>118.51649906805517</v>
      </c>
      <c r="G38" s="711">
        <f t="shared" si="1"/>
        <v>50.877878804801675</v>
      </c>
    </row>
    <row r="39" spans="1:7" ht="12.75">
      <c r="A39" s="712" t="s">
        <v>347</v>
      </c>
      <c r="B39" s="713">
        <f aca="true" t="shared" si="2" ref="B39:G39">MIN(B6:B36)</f>
        <v>6.035628428493177</v>
      </c>
      <c r="C39" s="714">
        <f t="shared" si="2"/>
        <v>1.328183202346296</v>
      </c>
      <c r="D39" s="713">
        <f t="shared" si="2"/>
        <v>8.2442827744694</v>
      </c>
      <c r="E39" s="714">
        <f t="shared" si="2"/>
        <v>1.0757973170959658</v>
      </c>
      <c r="F39" s="713">
        <f t="shared" si="2"/>
        <v>8.223236302704803</v>
      </c>
      <c r="G39" s="715">
        <f t="shared" si="2"/>
        <v>0.7603154274995142</v>
      </c>
    </row>
  </sheetData>
  <sheetProtection/>
  <mergeCells count="4">
    <mergeCell ref="B3:G3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56"/>
  <sheetViews>
    <sheetView showGridLines="0" zoomScalePageLayoutView="0" workbookViewId="0" topLeftCell="A1">
      <selection activeCell="Z39" sqref="Z39"/>
    </sheetView>
  </sheetViews>
  <sheetFormatPr defaultColWidth="9.140625" defaultRowHeight="12.75"/>
  <cols>
    <col min="1" max="1" width="7.140625" style="18" customWidth="1"/>
    <col min="2" max="2" width="16.8515625" style="18" bestFit="1" customWidth="1"/>
    <col min="3" max="6" width="4.421875" style="18" customWidth="1"/>
    <col min="7" max="15" width="4.8515625" style="18" customWidth="1"/>
    <col min="16" max="27" width="5.00390625" style="18" customWidth="1"/>
    <col min="28" max="16384" width="9.140625" style="18" customWidth="1"/>
  </cols>
  <sheetData>
    <row r="2" spans="1:14" ht="12.75">
      <c r="A2" s="16" t="s">
        <v>149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6" ht="12.75">
      <c r="A3" s="137"/>
      <c r="B3" s="137"/>
      <c r="C3" s="854" t="s">
        <v>54</v>
      </c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140"/>
    </row>
    <row r="4" spans="1:16" ht="26.25" customHeight="1">
      <c r="A4" s="138"/>
      <c r="B4" s="139" t="s">
        <v>101</v>
      </c>
      <c r="C4" s="141" t="s">
        <v>55</v>
      </c>
      <c r="D4" s="142" t="s">
        <v>56</v>
      </c>
      <c r="E4" s="142" t="s">
        <v>57</v>
      </c>
      <c r="F4" s="142" t="s">
        <v>58</v>
      </c>
      <c r="G4" s="142" t="s">
        <v>59</v>
      </c>
      <c r="H4" s="142" t="s">
        <v>60</v>
      </c>
      <c r="I4" s="142" t="s">
        <v>61</v>
      </c>
      <c r="J4" s="142" t="s">
        <v>62</v>
      </c>
      <c r="K4" s="142" t="s">
        <v>63</v>
      </c>
      <c r="L4" s="142" t="s">
        <v>64</v>
      </c>
      <c r="M4" s="142" t="s">
        <v>65</v>
      </c>
      <c r="N4" s="142" t="s">
        <v>94</v>
      </c>
      <c r="O4" s="143" t="s">
        <v>103</v>
      </c>
      <c r="P4" s="144" t="s">
        <v>143</v>
      </c>
    </row>
    <row r="5" spans="1:16" ht="12.75" customHeight="1">
      <c r="A5" s="836" t="s">
        <v>91</v>
      </c>
      <c r="B5" s="146" t="s">
        <v>33</v>
      </c>
      <c r="C5" s="21"/>
      <c r="D5" s="22"/>
      <c r="E5" s="22"/>
      <c r="F5" s="22"/>
      <c r="G5" s="22">
        <v>8</v>
      </c>
      <c r="H5" s="22">
        <v>18</v>
      </c>
      <c r="I5" s="22">
        <v>35</v>
      </c>
      <c r="J5" s="22">
        <v>38</v>
      </c>
      <c r="K5" s="22">
        <v>43</v>
      </c>
      <c r="L5" s="22">
        <v>56</v>
      </c>
      <c r="M5" s="22">
        <v>73</v>
      </c>
      <c r="N5" s="22">
        <v>66</v>
      </c>
      <c r="O5" s="23">
        <v>63</v>
      </c>
      <c r="P5" s="30">
        <v>79</v>
      </c>
    </row>
    <row r="6" spans="1:16" ht="12.75">
      <c r="A6" s="837"/>
      <c r="B6" s="147" t="s">
        <v>34</v>
      </c>
      <c r="C6" s="24"/>
      <c r="D6" s="25">
        <v>9</v>
      </c>
      <c r="E6" s="25">
        <v>7</v>
      </c>
      <c r="F6" s="25">
        <v>104</v>
      </c>
      <c r="G6" s="25">
        <v>206</v>
      </c>
      <c r="H6" s="25">
        <v>313</v>
      </c>
      <c r="I6" s="25">
        <v>452</v>
      </c>
      <c r="J6" s="25">
        <v>380</v>
      </c>
      <c r="K6" s="25">
        <v>320</v>
      </c>
      <c r="L6" s="25">
        <v>310</v>
      </c>
      <c r="M6" s="25">
        <v>370</v>
      </c>
      <c r="N6" s="25">
        <v>422</v>
      </c>
      <c r="O6" s="26">
        <v>468</v>
      </c>
      <c r="P6" s="30">
        <v>433</v>
      </c>
    </row>
    <row r="7" spans="1:16" ht="12.75">
      <c r="A7" s="837"/>
      <c r="B7" s="147" t="s">
        <v>35</v>
      </c>
      <c r="C7" s="24">
        <v>151</v>
      </c>
      <c r="D7" s="25">
        <v>126</v>
      </c>
      <c r="E7" s="25">
        <v>92</v>
      </c>
      <c r="F7" s="25">
        <v>62</v>
      </c>
      <c r="G7" s="25">
        <v>248</v>
      </c>
      <c r="H7" s="25">
        <v>387</v>
      </c>
      <c r="I7" s="25">
        <v>396</v>
      </c>
      <c r="J7" s="25">
        <v>383</v>
      </c>
      <c r="K7" s="25">
        <v>444</v>
      </c>
      <c r="L7" s="25">
        <v>419</v>
      </c>
      <c r="M7" s="25">
        <v>489</v>
      </c>
      <c r="N7" s="25">
        <v>462</v>
      </c>
      <c r="O7" s="26">
        <v>518</v>
      </c>
      <c r="P7" s="30">
        <v>497</v>
      </c>
    </row>
    <row r="8" spans="1:16" ht="12.75">
      <c r="A8" s="837"/>
      <c r="B8" s="147" t="s">
        <v>36</v>
      </c>
      <c r="C8" s="24">
        <v>120</v>
      </c>
      <c r="D8" s="25">
        <v>94</v>
      </c>
      <c r="E8" s="25">
        <v>133</v>
      </c>
      <c r="F8" s="25">
        <v>173</v>
      </c>
      <c r="G8" s="25">
        <v>250</v>
      </c>
      <c r="H8" s="25">
        <v>311</v>
      </c>
      <c r="I8" s="25">
        <v>372</v>
      </c>
      <c r="J8" s="25">
        <v>376</v>
      </c>
      <c r="K8" s="25">
        <v>373</v>
      </c>
      <c r="L8" s="25">
        <v>451</v>
      </c>
      <c r="M8" s="25">
        <v>436</v>
      </c>
      <c r="N8" s="25">
        <v>468</v>
      </c>
      <c r="O8" s="26">
        <v>505</v>
      </c>
      <c r="P8" s="30">
        <v>481</v>
      </c>
    </row>
    <row r="9" spans="1:16" ht="12.75">
      <c r="A9" s="837"/>
      <c r="B9" s="147" t="s">
        <v>37</v>
      </c>
      <c r="C9" s="24">
        <v>8</v>
      </c>
      <c r="D9" s="25">
        <v>9</v>
      </c>
      <c r="E9" s="25">
        <v>20</v>
      </c>
      <c r="F9" s="25">
        <v>23</v>
      </c>
      <c r="G9" s="25">
        <v>56</v>
      </c>
      <c r="H9" s="25">
        <v>128</v>
      </c>
      <c r="I9" s="25">
        <v>166</v>
      </c>
      <c r="J9" s="25">
        <v>185</v>
      </c>
      <c r="K9" s="25">
        <v>203</v>
      </c>
      <c r="L9" s="25">
        <v>224</v>
      </c>
      <c r="M9" s="25">
        <v>245</v>
      </c>
      <c r="N9" s="25">
        <v>71</v>
      </c>
      <c r="O9" s="26">
        <v>148</v>
      </c>
      <c r="P9" s="30">
        <v>248</v>
      </c>
    </row>
    <row r="10" spans="1:16" ht="12.75">
      <c r="A10" s="837"/>
      <c r="B10" s="147" t="s">
        <v>38</v>
      </c>
      <c r="C10" s="24"/>
      <c r="D10" s="25">
        <v>2</v>
      </c>
      <c r="E10" s="25">
        <v>1</v>
      </c>
      <c r="F10" s="25">
        <v>2</v>
      </c>
      <c r="G10" s="25">
        <v>4</v>
      </c>
      <c r="H10" s="25">
        <v>13</v>
      </c>
      <c r="I10" s="25">
        <v>35</v>
      </c>
      <c r="J10" s="25">
        <v>39</v>
      </c>
      <c r="K10" s="25">
        <v>56</v>
      </c>
      <c r="L10" s="25">
        <v>59</v>
      </c>
      <c r="M10" s="25">
        <v>53</v>
      </c>
      <c r="N10" s="25">
        <v>53</v>
      </c>
      <c r="O10" s="26">
        <v>75</v>
      </c>
      <c r="P10" s="30">
        <v>59</v>
      </c>
    </row>
    <row r="11" spans="1:16" ht="12.75">
      <c r="A11" s="837"/>
      <c r="B11" s="147" t="s">
        <v>39</v>
      </c>
      <c r="C11" s="24"/>
      <c r="D11" s="25"/>
      <c r="E11" s="25"/>
      <c r="F11" s="25">
        <v>1</v>
      </c>
      <c r="G11" s="25">
        <v>12</v>
      </c>
      <c r="H11" s="25">
        <v>1</v>
      </c>
      <c r="I11" s="25"/>
      <c r="J11" s="25">
        <v>13</v>
      </c>
      <c r="K11" s="25">
        <v>12</v>
      </c>
      <c r="L11" s="25">
        <v>5</v>
      </c>
      <c r="M11" s="25">
        <v>22</v>
      </c>
      <c r="N11" s="25">
        <v>70</v>
      </c>
      <c r="O11" s="26">
        <v>91</v>
      </c>
      <c r="P11" s="30">
        <v>94</v>
      </c>
    </row>
    <row r="12" spans="1:16" ht="12.75">
      <c r="A12" s="837"/>
      <c r="B12" s="147" t="s">
        <v>40</v>
      </c>
      <c r="C12" s="24"/>
      <c r="D12" s="25"/>
      <c r="E12" s="25"/>
      <c r="F12" s="25">
        <v>3</v>
      </c>
      <c r="G12" s="25">
        <v>2</v>
      </c>
      <c r="H12" s="25"/>
      <c r="I12" s="25"/>
      <c r="J12" s="25"/>
      <c r="K12" s="25"/>
      <c r="L12" s="25"/>
      <c r="M12" s="25"/>
      <c r="N12" s="25"/>
      <c r="O12" s="26"/>
      <c r="P12" s="30">
        <v>2</v>
      </c>
    </row>
    <row r="13" spans="1:16" ht="12.75">
      <c r="A13" s="837"/>
      <c r="B13" s="147" t="s">
        <v>42</v>
      </c>
      <c r="C13" s="24">
        <v>3</v>
      </c>
      <c r="D13" s="25">
        <v>3</v>
      </c>
      <c r="E13" s="25">
        <v>2</v>
      </c>
      <c r="F13" s="25">
        <v>1</v>
      </c>
      <c r="G13" s="25">
        <v>4</v>
      </c>
      <c r="H13" s="25">
        <v>4</v>
      </c>
      <c r="I13" s="25">
        <v>11</v>
      </c>
      <c r="J13" s="25">
        <v>24</v>
      </c>
      <c r="K13" s="25">
        <v>7</v>
      </c>
      <c r="L13" s="25">
        <v>1</v>
      </c>
      <c r="M13" s="25"/>
      <c r="N13" s="25"/>
      <c r="O13" s="26">
        <v>25</v>
      </c>
      <c r="P13" s="30">
        <v>62</v>
      </c>
    </row>
    <row r="14" spans="1:16" ht="12.75">
      <c r="A14" s="837"/>
      <c r="B14" s="147" t="s">
        <v>95</v>
      </c>
      <c r="C14" s="24"/>
      <c r="D14" s="25">
        <v>2</v>
      </c>
      <c r="E14" s="25"/>
      <c r="F14" s="25"/>
      <c r="G14" s="25">
        <v>1</v>
      </c>
      <c r="H14" s="25"/>
      <c r="I14" s="25"/>
      <c r="J14" s="25"/>
      <c r="K14" s="25"/>
      <c r="L14" s="25"/>
      <c r="M14" s="25">
        <v>43</v>
      </c>
      <c r="N14" s="25">
        <v>67</v>
      </c>
      <c r="O14" s="26">
        <v>88</v>
      </c>
      <c r="P14" s="30">
        <v>150</v>
      </c>
    </row>
    <row r="15" spans="1:16" ht="12.75">
      <c r="A15" s="837"/>
      <c r="B15" s="147" t="s">
        <v>43</v>
      </c>
      <c r="C15" s="24"/>
      <c r="D15" s="25"/>
      <c r="E15" s="25"/>
      <c r="F15" s="25"/>
      <c r="G15" s="25"/>
      <c r="H15" s="25"/>
      <c r="I15" s="25"/>
      <c r="J15" s="25"/>
      <c r="K15" s="25">
        <v>19</v>
      </c>
      <c r="L15" s="25">
        <v>114</v>
      </c>
      <c r="M15" s="25">
        <v>131</v>
      </c>
      <c r="N15" s="25">
        <v>181</v>
      </c>
      <c r="O15" s="26">
        <v>177</v>
      </c>
      <c r="P15" s="30">
        <v>190</v>
      </c>
    </row>
    <row r="16" spans="1:16" ht="12.75">
      <c r="A16" s="837"/>
      <c r="B16" s="147" t="s">
        <v>44</v>
      </c>
      <c r="C16" s="24"/>
      <c r="D16" s="25"/>
      <c r="E16" s="25"/>
      <c r="F16" s="25">
        <v>2</v>
      </c>
      <c r="G16" s="25">
        <v>1</v>
      </c>
      <c r="H16" s="25">
        <v>3</v>
      </c>
      <c r="I16" s="25">
        <v>20</v>
      </c>
      <c r="J16" s="25">
        <v>12</v>
      </c>
      <c r="K16" s="25">
        <v>13</v>
      </c>
      <c r="L16" s="25">
        <v>11</v>
      </c>
      <c r="M16" s="25">
        <v>16</v>
      </c>
      <c r="N16" s="25">
        <v>18</v>
      </c>
      <c r="O16" s="26">
        <v>44</v>
      </c>
      <c r="P16" s="30">
        <v>89</v>
      </c>
    </row>
    <row r="17" spans="1:16" ht="12.75">
      <c r="A17" s="837"/>
      <c r="B17" s="147" t="s">
        <v>108</v>
      </c>
      <c r="C17" s="24">
        <v>6</v>
      </c>
      <c r="D17" s="25">
        <v>5</v>
      </c>
      <c r="E17" s="25">
        <v>4</v>
      </c>
      <c r="F17" s="25">
        <v>4</v>
      </c>
      <c r="G17" s="25"/>
      <c r="H17" s="25">
        <v>2</v>
      </c>
      <c r="I17" s="25">
        <v>1</v>
      </c>
      <c r="J17" s="25">
        <v>1</v>
      </c>
      <c r="K17" s="25">
        <v>3</v>
      </c>
      <c r="L17" s="25">
        <v>2</v>
      </c>
      <c r="M17" s="25">
        <v>7</v>
      </c>
      <c r="N17" s="25">
        <v>1</v>
      </c>
      <c r="O17" s="26">
        <v>20</v>
      </c>
      <c r="P17" s="30">
        <v>215</v>
      </c>
    </row>
    <row r="18" spans="1:16" ht="12.75">
      <c r="A18" s="837"/>
      <c r="B18" s="147" t="s">
        <v>46</v>
      </c>
      <c r="C18" s="24">
        <v>4</v>
      </c>
      <c r="D18" s="25">
        <v>2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  <c r="P18" s="30"/>
    </row>
    <row r="19" spans="1:16" ht="12.75">
      <c r="A19" s="838"/>
      <c r="B19" s="148" t="s">
        <v>104</v>
      </c>
      <c r="C19" s="149">
        <v>1</v>
      </c>
      <c r="D19" s="150"/>
      <c r="E19" s="150"/>
      <c r="F19" s="150"/>
      <c r="G19" s="150">
        <v>1</v>
      </c>
      <c r="H19" s="150"/>
      <c r="I19" s="150"/>
      <c r="J19" s="150"/>
      <c r="K19" s="150"/>
      <c r="L19" s="150"/>
      <c r="M19" s="150"/>
      <c r="N19" s="150"/>
      <c r="O19" s="151"/>
      <c r="P19" s="152"/>
    </row>
    <row r="20" spans="1:16" ht="12.75" customHeight="1">
      <c r="A20" s="836" t="s">
        <v>92</v>
      </c>
      <c r="B20" s="146" t="s">
        <v>47</v>
      </c>
      <c r="C20" s="21">
        <v>6</v>
      </c>
      <c r="D20" s="22">
        <v>10</v>
      </c>
      <c r="E20" s="22">
        <v>3</v>
      </c>
      <c r="F20" s="22">
        <v>2</v>
      </c>
      <c r="G20" s="22">
        <v>5</v>
      </c>
      <c r="H20" s="22">
        <v>2</v>
      </c>
      <c r="I20" s="22"/>
      <c r="J20" s="22"/>
      <c r="K20" s="22"/>
      <c r="L20" s="22"/>
      <c r="M20" s="22"/>
      <c r="N20" s="22"/>
      <c r="O20" s="23">
        <v>18</v>
      </c>
      <c r="P20" s="30">
        <v>50</v>
      </c>
    </row>
    <row r="21" spans="1:16" ht="12.75">
      <c r="A21" s="837"/>
      <c r="B21" s="147" t="s">
        <v>48</v>
      </c>
      <c r="C21" s="24">
        <v>15</v>
      </c>
      <c r="D21" s="25">
        <v>10</v>
      </c>
      <c r="E21" s="25">
        <v>7</v>
      </c>
      <c r="F21" s="25">
        <v>8</v>
      </c>
      <c r="G21" s="25">
        <v>9</v>
      </c>
      <c r="H21" s="25">
        <v>14</v>
      </c>
      <c r="I21" s="25">
        <v>20</v>
      </c>
      <c r="J21" s="25">
        <v>14</v>
      </c>
      <c r="K21" s="25">
        <v>9</v>
      </c>
      <c r="L21" s="25">
        <v>23</v>
      </c>
      <c r="M21" s="25">
        <v>3</v>
      </c>
      <c r="N21" s="25">
        <v>4</v>
      </c>
      <c r="O21" s="26"/>
      <c r="P21" s="30">
        <v>1</v>
      </c>
    </row>
    <row r="22" spans="1:16" ht="12.75">
      <c r="A22" s="837"/>
      <c r="B22" s="147" t="s">
        <v>49</v>
      </c>
      <c r="C22" s="24">
        <v>13</v>
      </c>
      <c r="D22" s="25">
        <v>117</v>
      </c>
      <c r="E22" s="25">
        <v>246</v>
      </c>
      <c r="F22" s="25">
        <v>309</v>
      </c>
      <c r="G22" s="25">
        <v>342</v>
      </c>
      <c r="H22" s="25">
        <v>433</v>
      </c>
      <c r="I22" s="25">
        <v>460</v>
      </c>
      <c r="J22" s="25">
        <v>508</v>
      </c>
      <c r="K22" s="25">
        <v>408</v>
      </c>
      <c r="L22" s="25">
        <v>443</v>
      </c>
      <c r="M22" s="25">
        <v>519</v>
      </c>
      <c r="N22" s="25">
        <v>427</v>
      </c>
      <c r="O22" s="26">
        <v>514</v>
      </c>
      <c r="P22" s="30">
        <v>497</v>
      </c>
    </row>
    <row r="23" spans="1:16" ht="12.75">
      <c r="A23" s="837"/>
      <c r="B23" s="147" t="s">
        <v>50</v>
      </c>
      <c r="C23" s="24"/>
      <c r="D23" s="25">
        <v>1</v>
      </c>
      <c r="E23" s="25"/>
      <c r="F23" s="25"/>
      <c r="G23" s="25"/>
      <c r="H23" s="25"/>
      <c r="I23" s="25"/>
      <c r="J23" s="25"/>
      <c r="K23" s="25">
        <v>1</v>
      </c>
      <c r="L23" s="25"/>
      <c r="M23" s="25"/>
      <c r="N23" s="25"/>
      <c r="O23" s="26"/>
      <c r="P23" s="30"/>
    </row>
    <row r="24" spans="1:16" ht="12.75">
      <c r="A24" s="837"/>
      <c r="B24" s="147" t="s">
        <v>51</v>
      </c>
      <c r="C24" s="24">
        <v>3</v>
      </c>
      <c r="D24" s="25">
        <v>10</v>
      </c>
      <c r="E24" s="25">
        <v>15</v>
      </c>
      <c r="F24" s="25">
        <v>12</v>
      </c>
      <c r="G24" s="25">
        <v>64</v>
      </c>
      <c r="H24" s="25">
        <v>84</v>
      </c>
      <c r="I24" s="25">
        <v>82</v>
      </c>
      <c r="J24" s="25">
        <v>104</v>
      </c>
      <c r="K24" s="25">
        <v>154</v>
      </c>
      <c r="L24" s="25">
        <v>136</v>
      </c>
      <c r="M24" s="25">
        <v>122</v>
      </c>
      <c r="N24" s="25">
        <v>134</v>
      </c>
      <c r="O24" s="26">
        <v>105</v>
      </c>
      <c r="P24" s="30">
        <v>110</v>
      </c>
    </row>
    <row r="25" spans="1:16" ht="12.75">
      <c r="A25" s="837"/>
      <c r="B25" s="147" t="s">
        <v>52</v>
      </c>
      <c r="C25" s="24">
        <v>2</v>
      </c>
      <c r="D25" s="25">
        <v>4</v>
      </c>
      <c r="E25" s="25">
        <v>9</v>
      </c>
      <c r="F25" s="25">
        <v>3</v>
      </c>
      <c r="G25" s="25">
        <v>8</v>
      </c>
      <c r="H25" s="25">
        <v>1</v>
      </c>
      <c r="I25" s="25"/>
      <c r="J25" s="25">
        <v>1</v>
      </c>
      <c r="K25" s="25">
        <v>1</v>
      </c>
      <c r="L25" s="25">
        <v>1</v>
      </c>
      <c r="M25" s="25">
        <v>18</v>
      </c>
      <c r="N25" s="25">
        <v>18</v>
      </c>
      <c r="O25" s="26">
        <v>26</v>
      </c>
      <c r="P25" s="31">
        <v>44</v>
      </c>
    </row>
    <row r="26" spans="1:16" ht="12.75">
      <c r="A26" s="837"/>
      <c r="B26" s="147" t="s">
        <v>93</v>
      </c>
      <c r="C26" s="149"/>
      <c r="D26" s="150"/>
      <c r="E26" s="150"/>
      <c r="F26" s="150">
        <v>4</v>
      </c>
      <c r="G26" s="150">
        <v>6</v>
      </c>
      <c r="H26" s="150">
        <v>11</v>
      </c>
      <c r="I26" s="150">
        <v>4</v>
      </c>
      <c r="J26" s="150">
        <v>8</v>
      </c>
      <c r="K26" s="150">
        <v>15</v>
      </c>
      <c r="L26" s="150">
        <v>12</v>
      </c>
      <c r="M26" s="150">
        <v>4</v>
      </c>
      <c r="N26" s="150">
        <v>2</v>
      </c>
      <c r="O26" s="151">
        <v>10</v>
      </c>
      <c r="P26" s="153">
        <v>11</v>
      </c>
    </row>
    <row r="27" spans="1:16" ht="12.75">
      <c r="A27" s="135"/>
      <c r="B27" s="14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1"/>
    </row>
    <row r="28" spans="1:16" ht="12.75">
      <c r="A28" s="145"/>
      <c r="B28" s="148" t="s">
        <v>66</v>
      </c>
      <c r="C28" s="32">
        <v>332</v>
      </c>
      <c r="D28" s="33">
        <v>404</v>
      </c>
      <c r="E28" s="33">
        <v>539</v>
      </c>
      <c r="F28" s="33">
        <v>713</v>
      </c>
      <c r="G28" s="33">
        <v>1227</v>
      </c>
      <c r="H28" s="33">
        <v>1725</v>
      </c>
      <c r="I28" s="33">
        <v>2054</v>
      </c>
      <c r="J28" s="33">
        <v>2086</v>
      </c>
      <c r="K28" s="33">
        <v>2081</v>
      </c>
      <c r="L28" s="33">
        <v>2267</v>
      </c>
      <c r="M28" s="33">
        <v>2551</v>
      </c>
      <c r="N28" s="33">
        <v>2464</v>
      </c>
      <c r="O28" s="34">
        <v>2895</v>
      </c>
      <c r="P28" s="35">
        <f>SUM(P5:P26)</f>
        <v>3312</v>
      </c>
    </row>
    <row r="30" ht="12.75">
      <c r="A30" s="16" t="s">
        <v>150</v>
      </c>
    </row>
    <row r="31" spans="1:16" ht="12.75">
      <c r="A31" s="137"/>
      <c r="B31" s="137"/>
      <c r="C31" s="854" t="s">
        <v>54</v>
      </c>
      <c r="D31" s="855"/>
      <c r="E31" s="855"/>
      <c r="F31" s="855"/>
      <c r="G31" s="855"/>
      <c r="H31" s="855"/>
      <c r="I31" s="855"/>
      <c r="J31" s="855"/>
      <c r="K31" s="855"/>
      <c r="L31" s="855"/>
      <c r="M31" s="855"/>
      <c r="N31" s="855"/>
      <c r="O31" s="855"/>
      <c r="P31" s="140"/>
    </row>
    <row r="32" spans="1:16" ht="26.25" customHeight="1">
      <c r="A32" s="138"/>
      <c r="B32" s="139" t="s">
        <v>101</v>
      </c>
      <c r="C32" s="141" t="s">
        <v>55</v>
      </c>
      <c r="D32" s="142" t="s">
        <v>56</v>
      </c>
      <c r="E32" s="142" t="s">
        <v>57</v>
      </c>
      <c r="F32" s="142" t="s">
        <v>58</v>
      </c>
      <c r="G32" s="142" t="s">
        <v>59</v>
      </c>
      <c r="H32" s="142" t="s">
        <v>60</v>
      </c>
      <c r="I32" s="142" t="s">
        <v>61</v>
      </c>
      <c r="J32" s="142" t="s">
        <v>62</v>
      </c>
      <c r="K32" s="142" t="s">
        <v>63</v>
      </c>
      <c r="L32" s="142" t="s">
        <v>64</v>
      </c>
      <c r="M32" s="142" t="s">
        <v>65</v>
      </c>
      <c r="N32" s="142" t="s">
        <v>94</v>
      </c>
      <c r="O32" s="143" t="s">
        <v>103</v>
      </c>
      <c r="P32" s="144" t="s">
        <v>143</v>
      </c>
    </row>
    <row r="33" spans="1:16" ht="12.75" customHeight="1">
      <c r="A33" s="836" t="s">
        <v>91</v>
      </c>
      <c r="B33" s="146" t="s">
        <v>33</v>
      </c>
      <c r="C33" s="21">
        <v>8</v>
      </c>
      <c r="D33" s="22">
        <v>3</v>
      </c>
      <c r="E33" s="22">
        <v>11</v>
      </c>
      <c r="F33" s="22">
        <v>11</v>
      </c>
      <c r="G33" s="22">
        <v>17</v>
      </c>
      <c r="H33" s="22">
        <v>15</v>
      </c>
      <c r="I33" s="22">
        <v>11</v>
      </c>
      <c r="J33" s="22">
        <v>16</v>
      </c>
      <c r="K33" s="22">
        <v>20</v>
      </c>
      <c r="L33" s="22">
        <v>15</v>
      </c>
      <c r="M33" s="22">
        <v>8</v>
      </c>
      <c r="N33" s="22">
        <v>13</v>
      </c>
      <c r="O33" s="23">
        <v>11</v>
      </c>
      <c r="P33" s="30">
        <v>12</v>
      </c>
    </row>
    <row r="34" spans="1:16" ht="12.75">
      <c r="A34" s="837"/>
      <c r="B34" s="147" t="s">
        <v>34</v>
      </c>
      <c r="C34" s="24">
        <v>16</v>
      </c>
      <c r="D34" s="25">
        <v>16</v>
      </c>
      <c r="E34" s="25">
        <v>14</v>
      </c>
      <c r="F34" s="25">
        <v>20</v>
      </c>
      <c r="G34" s="25">
        <v>42</v>
      </c>
      <c r="H34" s="25">
        <v>36</v>
      </c>
      <c r="I34" s="25">
        <v>28</v>
      </c>
      <c r="J34" s="25">
        <v>44</v>
      </c>
      <c r="K34" s="25">
        <v>58</v>
      </c>
      <c r="L34" s="25">
        <v>34</v>
      </c>
      <c r="M34" s="25">
        <v>44</v>
      </c>
      <c r="N34" s="25">
        <v>45</v>
      </c>
      <c r="O34" s="26">
        <v>43</v>
      </c>
      <c r="P34" s="30">
        <v>32</v>
      </c>
    </row>
    <row r="35" spans="1:16" ht="12.75">
      <c r="A35" s="837"/>
      <c r="B35" s="147" t="s">
        <v>35</v>
      </c>
      <c r="C35" s="24">
        <v>6</v>
      </c>
      <c r="D35" s="25">
        <v>17</v>
      </c>
      <c r="E35" s="25">
        <v>37</v>
      </c>
      <c r="F35" s="25">
        <v>31</v>
      </c>
      <c r="G35" s="25">
        <v>28</v>
      </c>
      <c r="H35" s="25">
        <v>20</v>
      </c>
      <c r="I35" s="25">
        <v>35</v>
      </c>
      <c r="J35" s="25">
        <v>32</v>
      </c>
      <c r="K35" s="25">
        <v>27</v>
      </c>
      <c r="L35" s="25">
        <v>19</v>
      </c>
      <c r="M35" s="25">
        <v>16</v>
      </c>
      <c r="N35" s="25">
        <v>16</v>
      </c>
      <c r="O35" s="26">
        <v>23</v>
      </c>
      <c r="P35" s="30">
        <v>31</v>
      </c>
    </row>
    <row r="36" spans="1:16" ht="12.75">
      <c r="A36" s="837"/>
      <c r="B36" s="147" t="s">
        <v>36</v>
      </c>
      <c r="C36" s="24">
        <v>2</v>
      </c>
      <c r="D36" s="25">
        <v>7</v>
      </c>
      <c r="E36" s="25">
        <v>12</v>
      </c>
      <c r="F36" s="25">
        <v>21</v>
      </c>
      <c r="G36" s="25">
        <v>22</v>
      </c>
      <c r="H36" s="25">
        <v>19</v>
      </c>
      <c r="I36" s="25">
        <v>16</v>
      </c>
      <c r="J36" s="25">
        <v>9</v>
      </c>
      <c r="K36" s="25">
        <v>11</v>
      </c>
      <c r="L36" s="25">
        <v>9</v>
      </c>
      <c r="M36" s="25">
        <v>10</v>
      </c>
      <c r="N36" s="25">
        <v>15</v>
      </c>
      <c r="O36" s="26">
        <v>13</v>
      </c>
      <c r="P36" s="30">
        <v>5</v>
      </c>
    </row>
    <row r="37" spans="1:16" ht="12.75">
      <c r="A37" s="837"/>
      <c r="B37" s="147" t="s">
        <v>37</v>
      </c>
      <c r="C37" s="24">
        <v>21</v>
      </c>
      <c r="D37" s="25">
        <v>9</v>
      </c>
      <c r="E37" s="25">
        <v>22</v>
      </c>
      <c r="F37" s="25">
        <v>31</v>
      </c>
      <c r="G37" s="25">
        <v>44</v>
      </c>
      <c r="H37" s="25">
        <v>77</v>
      </c>
      <c r="I37" s="25">
        <v>58</v>
      </c>
      <c r="J37" s="25">
        <v>34</v>
      </c>
      <c r="K37" s="25">
        <v>42</v>
      </c>
      <c r="L37" s="25">
        <v>52</v>
      </c>
      <c r="M37" s="25">
        <v>29</v>
      </c>
      <c r="N37" s="25">
        <v>31</v>
      </c>
      <c r="O37" s="26">
        <v>27</v>
      </c>
      <c r="P37" s="30">
        <v>42</v>
      </c>
    </row>
    <row r="38" spans="1:16" ht="12.75">
      <c r="A38" s="837"/>
      <c r="B38" s="147" t="s">
        <v>38</v>
      </c>
      <c r="C38" s="24">
        <v>6</v>
      </c>
      <c r="D38" s="25">
        <v>11</v>
      </c>
      <c r="E38" s="25">
        <v>7</v>
      </c>
      <c r="F38" s="25">
        <v>4</v>
      </c>
      <c r="G38" s="25">
        <v>12</v>
      </c>
      <c r="H38" s="25">
        <v>14</v>
      </c>
      <c r="I38" s="25">
        <v>16</v>
      </c>
      <c r="J38" s="25">
        <v>10</v>
      </c>
      <c r="K38" s="25">
        <v>6</v>
      </c>
      <c r="L38" s="25">
        <v>3</v>
      </c>
      <c r="M38" s="25">
        <v>6</v>
      </c>
      <c r="N38" s="25">
        <v>11</v>
      </c>
      <c r="O38" s="26">
        <v>7</v>
      </c>
      <c r="P38" s="30">
        <v>11</v>
      </c>
    </row>
    <row r="39" spans="1:16" ht="12.75">
      <c r="A39" s="837"/>
      <c r="B39" s="147" t="s">
        <v>39</v>
      </c>
      <c r="C39" s="24">
        <v>3</v>
      </c>
      <c r="D39" s="25">
        <v>7</v>
      </c>
      <c r="E39" s="25">
        <v>8</v>
      </c>
      <c r="F39" s="25">
        <v>18</v>
      </c>
      <c r="G39" s="25">
        <v>31</v>
      </c>
      <c r="H39" s="25">
        <v>15</v>
      </c>
      <c r="I39" s="25">
        <v>9</v>
      </c>
      <c r="J39" s="25">
        <v>14</v>
      </c>
      <c r="K39" s="25">
        <v>23</v>
      </c>
      <c r="L39" s="25">
        <v>20</v>
      </c>
      <c r="M39" s="25">
        <v>11</v>
      </c>
      <c r="N39" s="25">
        <v>21</v>
      </c>
      <c r="O39" s="26">
        <v>21</v>
      </c>
      <c r="P39" s="30">
        <v>19</v>
      </c>
    </row>
    <row r="40" spans="1:16" ht="12.75">
      <c r="A40" s="837"/>
      <c r="B40" s="147" t="s">
        <v>40</v>
      </c>
      <c r="C40" s="24">
        <v>1</v>
      </c>
      <c r="D40" s="25">
        <v>4</v>
      </c>
      <c r="E40" s="25">
        <v>7</v>
      </c>
      <c r="F40" s="25">
        <v>1</v>
      </c>
      <c r="G40" s="25">
        <v>1</v>
      </c>
      <c r="H40" s="25">
        <v>8</v>
      </c>
      <c r="I40" s="25">
        <v>5</v>
      </c>
      <c r="J40" s="25">
        <v>4</v>
      </c>
      <c r="K40" s="25">
        <v>3</v>
      </c>
      <c r="L40" s="25">
        <v>5</v>
      </c>
      <c r="M40" s="25">
        <v>2</v>
      </c>
      <c r="N40" s="25">
        <v>7</v>
      </c>
      <c r="O40" s="26">
        <v>3</v>
      </c>
      <c r="P40" s="30">
        <v>7</v>
      </c>
    </row>
    <row r="41" spans="1:16" ht="12.75">
      <c r="A41" s="837"/>
      <c r="B41" s="147" t="s">
        <v>42</v>
      </c>
      <c r="C41" s="24">
        <v>12</v>
      </c>
      <c r="D41" s="25">
        <v>4</v>
      </c>
      <c r="E41" s="25">
        <v>9</v>
      </c>
      <c r="F41" s="25">
        <v>18</v>
      </c>
      <c r="G41" s="25">
        <v>24</v>
      </c>
      <c r="H41" s="25">
        <v>18</v>
      </c>
      <c r="I41" s="25">
        <v>10</v>
      </c>
      <c r="J41" s="25">
        <v>14</v>
      </c>
      <c r="K41" s="25">
        <v>17</v>
      </c>
      <c r="L41" s="25">
        <v>20</v>
      </c>
      <c r="M41" s="25">
        <v>25</v>
      </c>
      <c r="N41" s="25">
        <v>19</v>
      </c>
      <c r="O41" s="26">
        <v>18</v>
      </c>
      <c r="P41" s="30">
        <v>16</v>
      </c>
    </row>
    <row r="42" spans="1:16" ht="12.75">
      <c r="A42" s="837"/>
      <c r="B42" s="147" t="s">
        <v>95</v>
      </c>
      <c r="C42" s="24">
        <v>3</v>
      </c>
      <c r="D42" s="25">
        <v>9</v>
      </c>
      <c r="E42" s="25">
        <v>5</v>
      </c>
      <c r="F42" s="25">
        <v>1</v>
      </c>
      <c r="G42" s="25">
        <v>9</v>
      </c>
      <c r="H42" s="25">
        <v>9</v>
      </c>
      <c r="I42" s="25">
        <v>3</v>
      </c>
      <c r="J42" s="25">
        <v>5</v>
      </c>
      <c r="K42" s="25">
        <v>2</v>
      </c>
      <c r="L42" s="25">
        <v>1</v>
      </c>
      <c r="M42" s="25">
        <v>7</v>
      </c>
      <c r="N42" s="25">
        <v>1</v>
      </c>
      <c r="O42" s="26">
        <v>4</v>
      </c>
      <c r="P42" s="30"/>
    </row>
    <row r="43" spans="1:16" ht="12.75">
      <c r="A43" s="837"/>
      <c r="B43" s="147" t="s">
        <v>43</v>
      </c>
      <c r="C43" s="24">
        <v>8</v>
      </c>
      <c r="D43" s="25">
        <v>11</v>
      </c>
      <c r="E43" s="25">
        <v>21</v>
      </c>
      <c r="F43" s="25">
        <v>21</v>
      </c>
      <c r="G43" s="25">
        <v>23</v>
      </c>
      <c r="H43" s="25">
        <v>11</v>
      </c>
      <c r="I43" s="25">
        <v>21</v>
      </c>
      <c r="J43" s="25">
        <v>19</v>
      </c>
      <c r="K43" s="25">
        <v>21</v>
      </c>
      <c r="L43" s="25">
        <v>11</v>
      </c>
      <c r="M43" s="25">
        <v>15</v>
      </c>
      <c r="N43" s="25">
        <v>11</v>
      </c>
      <c r="O43" s="26">
        <v>9</v>
      </c>
      <c r="P43" s="30">
        <v>5</v>
      </c>
    </row>
    <row r="44" spans="1:16" ht="12.75">
      <c r="A44" s="837"/>
      <c r="B44" s="147" t="s">
        <v>44</v>
      </c>
      <c r="C44" s="24">
        <v>2</v>
      </c>
      <c r="D44" s="25">
        <v>3</v>
      </c>
      <c r="E44" s="25">
        <v>5</v>
      </c>
      <c r="F44" s="25">
        <v>6</v>
      </c>
      <c r="G44" s="25">
        <v>2</v>
      </c>
      <c r="H44" s="25">
        <v>2</v>
      </c>
      <c r="I44" s="25">
        <v>2</v>
      </c>
      <c r="J44" s="25">
        <v>1</v>
      </c>
      <c r="K44" s="25"/>
      <c r="L44" s="25">
        <v>1</v>
      </c>
      <c r="M44" s="25"/>
      <c r="N44" s="25">
        <v>5</v>
      </c>
      <c r="O44" s="26">
        <v>1</v>
      </c>
      <c r="P44" s="30"/>
    </row>
    <row r="45" spans="1:16" ht="12.75">
      <c r="A45" s="837"/>
      <c r="B45" s="147" t="s">
        <v>108</v>
      </c>
      <c r="C45" s="24">
        <v>27</v>
      </c>
      <c r="D45" s="25">
        <v>18</v>
      </c>
      <c r="E45" s="25">
        <v>14</v>
      </c>
      <c r="F45" s="25">
        <v>13</v>
      </c>
      <c r="G45" s="25">
        <v>20</v>
      </c>
      <c r="H45" s="25">
        <v>16</v>
      </c>
      <c r="I45" s="25">
        <v>5</v>
      </c>
      <c r="J45" s="25">
        <v>14</v>
      </c>
      <c r="K45" s="25">
        <v>14</v>
      </c>
      <c r="L45" s="25">
        <v>7</v>
      </c>
      <c r="M45" s="25">
        <v>8</v>
      </c>
      <c r="N45" s="25">
        <v>12</v>
      </c>
      <c r="O45" s="26">
        <v>10</v>
      </c>
      <c r="P45" s="30">
        <v>15</v>
      </c>
    </row>
    <row r="46" spans="1:16" ht="12.75">
      <c r="A46" s="837"/>
      <c r="B46" s="147" t="s">
        <v>45</v>
      </c>
      <c r="C46" s="24">
        <v>5</v>
      </c>
      <c r="D46" s="25">
        <v>8</v>
      </c>
      <c r="E46" s="25">
        <v>15</v>
      </c>
      <c r="F46" s="25">
        <v>32</v>
      </c>
      <c r="G46" s="25">
        <v>15</v>
      </c>
      <c r="H46" s="25">
        <v>23</v>
      </c>
      <c r="I46" s="25">
        <v>40</v>
      </c>
      <c r="J46" s="25">
        <v>32</v>
      </c>
      <c r="K46" s="25">
        <v>12</v>
      </c>
      <c r="L46" s="25">
        <v>9</v>
      </c>
      <c r="M46" s="25">
        <v>10</v>
      </c>
      <c r="N46" s="25">
        <v>16</v>
      </c>
      <c r="O46" s="26">
        <v>5</v>
      </c>
      <c r="P46" s="30">
        <v>9</v>
      </c>
    </row>
    <row r="47" spans="1:16" ht="12.75">
      <c r="A47" s="838"/>
      <c r="B47" s="148" t="s">
        <v>46</v>
      </c>
      <c r="C47" s="149">
        <v>5</v>
      </c>
      <c r="D47" s="150">
        <v>4</v>
      </c>
      <c r="E47" s="150">
        <v>4</v>
      </c>
      <c r="F47" s="150">
        <v>2</v>
      </c>
      <c r="G47" s="150">
        <v>4</v>
      </c>
      <c r="H47" s="150">
        <v>4</v>
      </c>
      <c r="I47" s="150">
        <v>6</v>
      </c>
      <c r="J47" s="150">
        <v>7</v>
      </c>
      <c r="K47" s="150">
        <v>2</v>
      </c>
      <c r="L47" s="150"/>
      <c r="M47" s="150">
        <v>2</v>
      </c>
      <c r="N47" s="150">
        <v>1</v>
      </c>
      <c r="O47" s="151">
        <v>8</v>
      </c>
      <c r="P47" s="152"/>
    </row>
    <row r="48" spans="1:16" ht="12.75" customHeight="1">
      <c r="A48" s="836" t="s">
        <v>92</v>
      </c>
      <c r="B48" s="146" t="s">
        <v>47</v>
      </c>
      <c r="C48" s="21">
        <v>2</v>
      </c>
      <c r="D48" s="22">
        <v>8</v>
      </c>
      <c r="E48" s="22">
        <v>3</v>
      </c>
      <c r="F48" s="22"/>
      <c r="G48" s="22">
        <v>2</v>
      </c>
      <c r="H48" s="22">
        <v>2</v>
      </c>
      <c r="I48" s="22">
        <v>2</v>
      </c>
      <c r="J48" s="22">
        <v>5</v>
      </c>
      <c r="K48" s="22">
        <v>5</v>
      </c>
      <c r="L48" s="22">
        <v>5</v>
      </c>
      <c r="M48" s="22">
        <v>8</v>
      </c>
      <c r="N48" s="22">
        <v>7</v>
      </c>
      <c r="O48" s="23">
        <v>3</v>
      </c>
      <c r="P48" s="30">
        <v>8</v>
      </c>
    </row>
    <row r="49" spans="1:16" ht="12.75">
      <c r="A49" s="837"/>
      <c r="B49" s="147" t="s">
        <v>48</v>
      </c>
      <c r="C49" s="24">
        <v>7</v>
      </c>
      <c r="D49" s="25">
        <v>5</v>
      </c>
      <c r="E49" s="25">
        <v>3</v>
      </c>
      <c r="F49" s="25">
        <v>8</v>
      </c>
      <c r="G49" s="25">
        <v>13</v>
      </c>
      <c r="H49" s="25">
        <v>12</v>
      </c>
      <c r="I49" s="25">
        <v>12</v>
      </c>
      <c r="J49" s="25">
        <v>19</v>
      </c>
      <c r="K49" s="25">
        <v>10</v>
      </c>
      <c r="L49" s="25">
        <v>14</v>
      </c>
      <c r="M49" s="25">
        <v>9</v>
      </c>
      <c r="N49" s="25">
        <v>10</v>
      </c>
      <c r="O49" s="26">
        <v>8</v>
      </c>
      <c r="P49" s="30">
        <v>6</v>
      </c>
    </row>
    <row r="50" spans="1:16" ht="12.75">
      <c r="A50" s="837"/>
      <c r="B50" s="147" t="s">
        <v>49</v>
      </c>
      <c r="C50" s="24">
        <v>10</v>
      </c>
      <c r="D50" s="25">
        <v>9</v>
      </c>
      <c r="E50" s="25">
        <v>25</v>
      </c>
      <c r="F50" s="25">
        <v>79</v>
      </c>
      <c r="G50" s="25">
        <v>70</v>
      </c>
      <c r="H50" s="25">
        <v>94</v>
      </c>
      <c r="I50" s="25">
        <v>57</v>
      </c>
      <c r="J50" s="25">
        <v>82</v>
      </c>
      <c r="K50" s="25">
        <v>81</v>
      </c>
      <c r="L50" s="25">
        <v>57</v>
      </c>
      <c r="M50" s="25">
        <v>50</v>
      </c>
      <c r="N50" s="25">
        <v>29</v>
      </c>
      <c r="O50" s="26">
        <v>14</v>
      </c>
      <c r="P50" s="30">
        <v>13</v>
      </c>
    </row>
    <row r="51" spans="1:16" ht="12.75">
      <c r="A51" s="837"/>
      <c r="B51" s="147" t="s">
        <v>50</v>
      </c>
      <c r="C51" s="24">
        <v>1</v>
      </c>
      <c r="D51" s="25">
        <v>3</v>
      </c>
      <c r="E51" s="25">
        <v>1</v>
      </c>
      <c r="F51" s="25">
        <v>4</v>
      </c>
      <c r="G51" s="25">
        <v>11</v>
      </c>
      <c r="H51" s="25">
        <v>11</v>
      </c>
      <c r="I51" s="25">
        <v>10</v>
      </c>
      <c r="J51" s="25">
        <v>12</v>
      </c>
      <c r="K51" s="25">
        <v>6</v>
      </c>
      <c r="L51" s="25">
        <v>3</v>
      </c>
      <c r="M51" s="25">
        <v>6</v>
      </c>
      <c r="N51" s="25">
        <v>3</v>
      </c>
      <c r="O51" s="26">
        <v>1</v>
      </c>
      <c r="P51" s="30">
        <v>2</v>
      </c>
    </row>
    <row r="52" spans="1:16" ht="12.75">
      <c r="A52" s="837"/>
      <c r="B52" s="147" t="s">
        <v>51</v>
      </c>
      <c r="C52" s="24">
        <v>9</v>
      </c>
      <c r="D52" s="25">
        <v>16</v>
      </c>
      <c r="E52" s="25">
        <v>6</v>
      </c>
      <c r="F52" s="25">
        <v>2</v>
      </c>
      <c r="G52" s="25">
        <v>7</v>
      </c>
      <c r="H52" s="25">
        <v>8</v>
      </c>
      <c r="I52" s="25">
        <v>10</v>
      </c>
      <c r="J52" s="25">
        <v>6</v>
      </c>
      <c r="K52" s="25">
        <v>11</v>
      </c>
      <c r="L52" s="25">
        <v>8</v>
      </c>
      <c r="M52" s="25">
        <v>8</v>
      </c>
      <c r="N52" s="25">
        <v>12</v>
      </c>
      <c r="O52" s="26">
        <v>7</v>
      </c>
      <c r="P52" s="30">
        <v>29</v>
      </c>
    </row>
    <row r="53" spans="1:16" ht="12.75">
      <c r="A53" s="837"/>
      <c r="B53" s="147" t="s">
        <v>52</v>
      </c>
      <c r="C53" s="24">
        <v>2</v>
      </c>
      <c r="D53" s="25">
        <v>5</v>
      </c>
      <c r="E53" s="25">
        <v>2</v>
      </c>
      <c r="F53" s="25">
        <v>4</v>
      </c>
      <c r="G53" s="25">
        <v>11</v>
      </c>
      <c r="H53" s="25">
        <v>12</v>
      </c>
      <c r="I53" s="25">
        <v>9</v>
      </c>
      <c r="J53" s="25">
        <v>7</v>
      </c>
      <c r="K53" s="25">
        <v>4</v>
      </c>
      <c r="L53" s="25">
        <v>7</v>
      </c>
      <c r="M53" s="25">
        <v>7</v>
      </c>
      <c r="N53" s="25">
        <v>10</v>
      </c>
      <c r="O53" s="26">
        <v>5</v>
      </c>
      <c r="P53" s="31">
        <v>7</v>
      </c>
    </row>
    <row r="54" spans="1:16" ht="12.75">
      <c r="A54" s="837"/>
      <c r="B54" s="147" t="s">
        <v>29</v>
      </c>
      <c r="C54" s="149">
        <v>1</v>
      </c>
      <c r="D54" s="150">
        <v>2</v>
      </c>
      <c r="E54" s="150">
        <v>3</v>
      </c>
      <c r="F54" s="150">
        <v>3</v>
      </c>
      <c r="G54" s="150">
        <v>2</v>
      </c>
      <c r="H54" s="150"/>
      <c r="I54" s="150">
        <v>2</v>
      </c>
      <c r="J54" s="150">
        <v>2</v>
      </c>
      <c r="K54" s="150"/>
      <c r="L54" s="150">
        <v>2</v>
      </c>
      <c r="M54" s="150">
        <v>1</v>
      </c>
      <c r="N54" s="150">
        <v>1</v>
      </c>
      <c r="O54" s="151"/>
      <c r="P54" s="153"/>
    </row>
    <row r="55" spans="1:16" ht="12.75">
      <c r="A55" s="135"/>
      <c r="B55" s="14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31"/>
    </row>
    <row r="56" spans="1:16" ht="12.75">
      <c r="A56" s="145"/>
      <c r="B56" s="148" t="s">
        <v>66</v>
      </c>
      <c r="C56" s="32">
        <v>157</v>
      </c>
      <c r="D56" s="33">
        <v>179</v>
      </c>
      <c r="E56" s="33">
        <v>234</v>
      </c>
      <c r="F56" s="33">
        <v>330</v>
      </c>
      <c r="G56" s="33">
        <v>410</v>
      </c>
      <c r="H56" s="33">
        <v>426</v>
      </c>
      <c r="I56" s="33">
        <v>367</v>
      </c>
      <c r="J56" s="33">
        <v>388</v>
      </c>
      <c r="K56" s="33">
        <v>375</v>
      </c>
      <c r="L56" s="33">
        <v>302</v>
      </c>
      <c r="M56" s="33">
        <v>282</v>
      </c>
      <c r="N56" s="33">
        <v>296</v>
      </c>
      <c r="O56" s="34">
        <v>241</v>
      </c>
      <c r="P56" s="35">
        <f>SUM(P33:P54)</f>
        <v>269</v>
      </c>
    </row>
  </sheetData>
  <sheetProtection/>
  <mergeCells count="6">
    <mergeCell ref="A48:A54"/>
    <mergeCell ref="A20:A26"/>
    <mergeCell ref="A33:A47"/>
    <mergeCell ref="C3:O3"/>
    <mergeCell ref="A5:A19"/>
    <mergeCell ref="C31:O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C28"/>
  <sheetViews>
    <sheetView zoomScalePageLayoutView="0" workbookViewId="0" topLeftCell="A1">
      <selection activeCell="D31" sqref="D31"/>
    </sheetView>
  </sheetViews>
  <sheetFormatPr defaultColWidth="9.140625" defaultRowHeight="12.75"/>
  <cols>
    <col min="2" max="3" width="19.57421875" style="0" customWidth="1"/>
    <col min="4" max="4" width="8.00390625" style="0" customWidth="1"/>
    <col min="5" max="6" width="19.57421875" style="0" customWidth="1"/>
  </cols>
  <sheetData>
    <row r="2" ht="12.75">
      <c r="A2" s="19" t="s">
        <v>353</v>
      </c>
    </row>
    <row r="4" spans="2:3" ht="12.75">
      <c r="B4" s="716"/>
      <c r="C4" s="716"/>
    </row>
    <row r="5" spans="2:3" ht="13.5" thickBot="1">
      <c r="B5" s="718" t="s">
        <v>170</v>
      </c>
      <c r="C5" s="718" t="s">
        <v>355</v>
      </c>
    </row>
    <row r="6" spans="2:3" ht="12.75">
      <c r="B6" s="719" t="s">
        <v>354</v>
      </c>
      <c r="C6" s="719">
        <v>8860</v>
      </c>
    </row>
    <row r="7" spans="2:3" ht="12.75">
      <c r="B7" s="719" t="s">
        <v>72</v>
      </c>
      <c r="C7" s="719">
        <v>8690</v>
      </c>
    </row>
    <row r="8" spans="2:3" ht="12.75">
      <c r="B8" s="719" t="s">
        <v>73</v>
      </c>
      <c r="C8" s="719">
        <v>8600</v>
      </c>
    </row>
    <row r="9" spans="2:3" ht="12.75">
      <c r="B9" s="719" t="s">
        <v>74</v>
      </c>
      <c r="C9" s="719">
        <v>8470</v>
      </c>
    </row>
    <row r="10" spans="2:3" ht="12.75">
      <c r="B10" s="719" t="s">
        <v>75</v>
      </c>
      <c r="C10" s="719">
        <v>8220</v>
      </c>
    </row>
    <row r="11" spans="2:3" ht="12.75">
      <c r="B11" s="719" t="s">
        <v>76</v>
      </c>
      <c r="C11" s="719">
        <v>7930</v>
      </c>
    </row>
    <row r="12" spans="2:3" ht="12.75">
      <c r="B12" s="719" t="s">
        <v>77</v>
      </c>
      <c r="C12" s="719">
        <v>7610</v>
      </c>
    </row>
    <row r="13" spans="2:3" ht="12.75">
      <c r="B13" s="719" t="s">
        <v>78</v>
      </c>
      <c r="C13" s="719">
        <v>7150</v>
      </c>
    </row>
    <row r="14" spans="2:3" ht="12.75">
      <c r="B14" s="719" t="s">
        <v>79</v>
      </c>
      <c r="C14" s="719">
        <v>6590</v>
      </c>
    </row>
    <row r="15" spans="2:3" ht="12.75">
      <c r="B15" s="719" t="s">
        <v>80</v>
      </c>
      <c r="C15" s="719">
        <v>6040</v>
      </c>
    </row>
    <row r="16" spans="2:3" ht="12.75">
      <c r="B16" s="719" t="s">
        <v>81</v>
      </c>
      <c r="C16" s="719">
        <v>5370</v>
      </c>
    </row>
    <row r="17" spans="2:3" ht="12.75">
      <c r="B17" s="719" t="s">
        <v>82</v>
      </c>
      <c r="C17" s="719">
        <v>4550</v>
      </c>
    </row>
    <row r="18" spans="2:3" ht="12.75">
      <c r="B18" s="719" t="s">
        <v>83</v>
      </c>
      <c r="C18" s="719">
        <v>3720</v>
      </c>
    </row>
    <row r="19" spans="2:3" ht="12.75">
      <c r="B19" s="719" t="s">
        <v>84</v>
      </c>
      <c r="C19" s="719">
        <v>2960</v>
      </c>
    </row>
    <row r="20" spans="2:3" ht="12.75">
      <c r="B20" s="719" t="s">
        <v>85</v>
      </c>
      <c r="C20" s="719">
        <v>2210</v>
      </c>
    </row>
    <row r="21" spans="2:3" ht="12.75">
      <c r="B21" s="719" t="s">
        <v>86</v>
      </c>
      <c r="C21" s="719">
        <v>520</v>
      </c>
    </row>
    <row r="22" spans="2:3" ht="12.75">
      <c r="B22" s="719" t="s">
        <v>87</v>
      </c>
      <c r="C22" s="719">
        <v>910</v>
      </c>
    </row>
    <row r="23" spans="2:3" ht="12.75">
      <c r="B23" s="719" t="s">
        <v>23</v>
      </c>
      <c r="C23" s="719">
        <v>635</v>
      </c>
    </row>
    <row r="24" spans="2:3" ht="12.75">
      <c r="B24" s="719" t="s">
        <v>0</v>
      </c>
      <c r="C24" s="719">
        <v>100035</v>
      </c>
    </row>
    <row r="26" spans="2:3" ht="12.75">
      <c r="B26" s="641"/>
      <c r="C26" s="641"/>
    </row>
    <row r="27" spans="2:3" ht="12.75">
      <c r="B27" s="641"/>
      <c r="C27" s="641"/>
    </row>
    <row r="28" spans="2:3" ht="12.75">
      <c r="B28" s="717" t="s">
        <v>356</v>
      </c>
      <c r="C28" s="6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showGridLines="0" zoomScalePageLayoutView="0" workbookViewId="0" topLeftCell="A1">
      <selection activeCell="F35" sqref="F35"/>
    </sheetView>
  </sheetViews>
  <sheetFormatPr defaultColWidth="9.140625" defaultRowHeight="12.75"/>
  <cols>
    <col min="1" max="1" width="5.140625" style="290" customWidth="1"/>
    <col min="2" max="2" width="1.57421875" style="290" customWidth="1"/>
    <col min="3" max="3" width="9.00390625" style="290" customWidth="1"/>
    <col min="4" max="4" width="7.7109375" style="290" customWidth="1"/>
    <col min="5" max="8" width="9.140625" style="290" customWidth="1"/>
    <col min="9" max="9" width="27.8515625" style="290" customWidth="1"/>
    <col min="10" max="11" width="7.00390625" style="290" customWidth="1"/>
    <col min="12" max="12" width="17.140625" style="290" customWidth="1"/>
    <col min="13" max="13" width="9.140625" style="290" customWidth="1"/>
    <col min="14" max="14" width="6.140625" style="290" customWidth="1"/>
    <col min="15" max="15" width="10.421875" style="290" customWidth="1"/>
    <col min="16" max="31" width="9.140625" style="290" customWidth="1"/>
    <col min="32" max="32" width="18.28125" style="290" customWidth="1"/>
    <col min="33" max="33" width="5.8515625" style="290" customWidth="1"/>
    <col min="34" max="34" width="4.140625" style="290" customWidth="1"/>
    <col min="35" max="35" width="5.8515625" style="290" customWidth="1"/>
    <col min="36" max="36" width="4.140625" style="290" customWidth="1"/>
    <col min="37" max="37" width="5.8515625" style="290" customWidth="1"/>
    <col min="38" max="38" width="4.140625" style="290" customWidth="1"/>
    <col min="39" max="39" width="5.8515625" style="290" customWidth="1"/>
    <col min="40" max="40" width="4.140625" style="290" customWidth="1"/>
    <col min="41" max="41" width="5.8515625" style="290" customWidth="1"/>
    <col min="42" max="42" width="4.140625" style="290" customWidth="1"/>
    <col min="43" max="43" width="5.8515625" style="290" customWidth="1"/>
    <col min="44" max="44" width="4.140625" style="290" customWidth="1"/>
    <col min="45" max="45" width="5.8515625" style="290" customWidth="1"/>
    <col min="46" max="46" width="4.140625" style="290" customWidth="1"/>
    <col min="47" max="47" width="5.8515625" style="290" customWidth="1"/>
    <col min="48" max="48" width="4.140625" style="290" customWidth="1"/>
    <col min="49" max="49" width="5.8515625" style="290" customWidth="1"/>
    <col min="50" max="50" width="4.140625" style="290" customWidth="1"/>
    <col min="51" max="51" width="5.8515625" style="290" customWidth="1"/>
    <col min="52" max="52" width="4.140625" style="290" customWidth="1"/>
    <col min="53" max="16384" width="9.140625" style="290" customWidth="1"/>
  </cols>
  <sheetData>
    <row r="1" spans="1:15" ht="12.75">
      <c r="A1" s="289" t="s">
        <v>162</v>
      </c>
      <c r="B1" s="289"/>
      <c r="J1" s="289"/>
      <c r="M1" s="289"/>
      <c r="N1" s="289"/>
      <c r="O1" s="289"/>
    </row>
    <row r="2" spans="1:15" ht="12.75">
      <c r="A2" s="291"/>
      <c r="B2" s="292"/>
      <c r="C2" s="729" t="s">
        <v>0</v>
      </c>
      <c r="D2" s="730"/>
      <c r="N2" s="293"/>
      <c r="O2" s="294"/>
    </row>
    <row r="3" spans="1:15" ht="12.75" customHeight="1">
      <c r="A3" s="295" t="s">
        <v>5</v>
      </c>
      <c r="B3" s="296"/>
      <c r="C3" s="297" t="s">
        <v>163</v>
      </c>
      <c r="D3" s="298" t="s">
        <v>2</v>
      </c>
      <c r="F3" s="299"/>
      <c r="N3" s="293"/>
      <c r="O3" s="294"/>
    </row>
    <row r="4" spans="1:15" ht="12.75">
      <c r="A4" s="300">
        <v>1985</v>
      </c>
      <c r="B4" s="301"/>
      <c r="C4" s="302">
        <v>338</v>
      </c>
      <c r="D4" s="303">
        <v>9.995119123696707</v>
      </c>
      <c r="F4" s="304"/>
      <c r="N4" s="293"/>
      <c r="O4" s="294"/>
    </row>
    <row r="5" spans="1:15" ht="12.75">
      <c r="A5" s="300">
        <v>1986</v>
      </c>
      <c r="B5" s="301"/>
      <c r="C5" s="302">
        <v>414</v>
      </c>
      <c r="D5" s="303">
        <v>12.297608940398247</v>
      </c>
      <c r="F5" s="304"/>
      <c r="N5" s="293"/>
      <c r="O5" s="294"/>
    </row>
    <row r="6" spans="1:15" ht="12.75">
      <c r="A6" s="300">
        <v>1987</v>
      </c>
      <c r="B6" s="301"/>
      <c r="C6" s="302">
        <v>463</v>
      </c>
      <c r="D6" s="303">
        <v>13.571673344256252</v>
      </c>
      <c r="F6" s="304"/>
      <c r="N6" s="293"/>
      <c r="O6" s="294"/>
    </row>
    <row r="7" spans="1:15" ht="12.75">
      <c r="A7" s="300">
        <v>1988</v>
      </c>
      <c r="B7" s="301"/>
      <c r="C7" s="302">
        <v>484</v>
      </c>
      <c r="D7" s="303">
        <v>13.926336115496246</v>
      </c>
      <c r="F7" s="304"/>
      <c r="N7" s="293"/>
      <c r="O7" s="294"/>
    </row>
    <row r="8" spans="1:15" ht="12.75">
      <c r="A8" s="300">
        <v>1989</v>
      </c>
      <c r="B8" s="301"/>
      <c r="C8" s="302">
        <v>465</v>
      </c>
      <c r="D8" s="303">
        <v>13.365852545243822</v>
      </c>
      <c r="F8" s="304"/>
      <c r="N8" s="293"/>
      <c r="O8" s="294"/>
    </row>
    <row r="9" spans="1:15" ht="12.75">
      <c r="A9" s="300">
        <v>1990</v>
      </c>
      <c r="B9" s="301"/>
      <c r="C9" s="302">
        <v>455</v>
      </c>
      <c r="D9" s="303">
        <v>12.972769198611454</v>
      </c>
      <c r="F9" s="304"/>
      <c r="N9" s="293"/>
      <c r="O9" s="294"/>
    </row>
    <row r="10" spans="1:15" ht="12.75">
      <c r="A10" s="300">
        <v>1991</v>
      </c>
      <c r="B10" s="301"/>
      <c r="C10" s="302">
        <v>474</v>
      </c>
      <c r="D10" s="303">
        <v>13.701255420881115</v>
      </c>
      <c r="F10" s="304"/>
      <c r="N10" s="293"/>
      <c r="O10" s="294"/>
    </row>
    <row r="11" spans="1:15" ht="12.75">
      <c r="A11" s="300">
        <v>1992</v>
      </c>
      <c r="B11" s="301"/>
      <c r="C11" s="302">
        <v>493</v>
      </c>
      <c r="D11" s="303">
        <v>14.127450897163603</v>
      </c>
      <c r="F11" s="304"/>
      <c r="N11" s="293"/>
      <c r="O11" s="294"/>
    </row>
    <row r="12" spans="1:15" ht="12.75">
      <c r="A12" s="300">
        <v>1993</v>
      </c>
      <c r="B12" s="301"/>
      <c r="C12" s="302">
        <v>443</v>
      </c>
      <c r="D12" s="303">
        <v>12.458383791355047</v>
      </c>
      <c r="F12" s="304"/>
      <c r="N12" s="293"/>
      <c r="O12" s="294"/>
    </row>
    <row r="13" spans="1:15" ht="12.75">
      <c r="A13" s="300">
        <v>1994</v>
      </c>
      <c r="B13" s="301"/>
      <c r="C13" s="302">
        <v>512</v>
      </c>
      <c r="D13" s="303">
        <v>14.148385823426237</v>
      </c>
      <c r="F13" s="304"/>
      <c r="N13" s="293"/>
      <c r="O13" s="294"/>
    </row>
    <row r="14" spans="1:15" ht="12.75">
      <c r="A14" s="300">
        <v>1995</v>
      </c>
      <c r="B14" s="301"/>
      <c r="C14" s="302">
        <v>543</v>
      </c>
      <c r="D14" s="303">
        <v>14.969000709835356</v>
      </c>
      <c r="F14" s="304"/>
      <c r="N14" s="293"/>
      <c r="O14" s="294"/>
    </row>
    <row r="15" spans="1:15" ht="12.75">
      <c r="A15" s="300">
        <v>1996</v>
      </c>
      <c r="B15" s="301"/>
      <c r="C15" s="302">
        <v>540</v>
      </c>
      <c r="D15" s="303">
        <v>14.656532945675265</v>
      </c>
      <c r="F15" s="304"/>
      <c r="N15" s="293"/>
      <c r="O15" s="294"/>
    </row>
    <row r="16" spans="1:15" ht="12.75">
      <c r="A16" s="300">
        <v>1997</v>
      </c>
      <c r="B16" s="301"/>
      <c r="C16" s="302">
        <v>561</v>
      </c>
      <c r="D16" s="303">
        <v>14.80846467466295</v>
      </c>
      <c r="F16" s="304"/>
      <c r="N16" s="293"/>
      <c r="O16" s="294"/>
    </row>
    <row r="17" spans="1:15" ht="12.75">
      <c r="A17" s="300">
        <v>1998</v>
      </c>
      <c r="B17" s="301"/>
      <c r="C17" s="302">
        <v>577</v>
      </c>
      <c r="D17" s="303">
        <v>15.09981231096111</v>
      </c>
      <c r="F17" s="304"/>
      <c r="N17" s="293"/>
      <c r="O17" s="294"/>
    </row>
    <row r="18" spans="1:15" ht="12.75">
      <c r="A18" s="300">
        <v>1999</v>
      </c>
      <c r="B18" s="301"/>
      <c r="C18" s="302">
        <v>516</v>
      </c>
      <c r="D18" s="303">
        <v>13.42861020471816</v>
      </c>
      <c r="F18" s="304"/>
      <c r="N18" s="293"/>
      <c r="O18" s="294"/>
    </row>
    <row r="19" spans="1:15" ht="12.75">
      <c r="A19" s="300">
        <v>2000</v>
      </c>
      <c r="B19" s="301"/>
      <c r="C19" s="302">
        <v>458</v>
      </c>
      <c r="D19" s="303">
        <v>11.928743737815372</v>
      </c>
      <c r="F19" s="304"/>
      <c r="J19" s="305"/>
      <c r="N19" s="293"/>
      <c r="O19" s="294"/>
    </row>
    <row r="20" spans="1:15" ht="12.75">
      <c r="A20" s="300">
        <v>2001</v>
      </c>
      <c r="B20" s="301"/>
      <c r="C20" s="302">
        <v>507</v>
      </c>
      <c r="D20" s="303">
        <v>12.863413613900597</v>
      </c>
      <c r="E20" s="306"/>
      <c r="F20" s="304"/>
      <c r="N20" s="293"/>
      <c r="O20" s="294"/>
    </row>
    <row r="21" spans="1:15" ht="12.75">
      <c r="A21" s="300">
        <v>2002</v>
      </c>
      <c r="B21" s="301"/>
      <c r="C21" s="302">
        <v>466</v>
      </c>
      <c r="D21" s="303">
        <v>11.625911720939898</v>
      </c>
      <c r="E21" s="306"/>
      <c r="F21" s="304"/>
      <c r="N21" s="293"/>
      <c r="O21" s="294"/>
    </row>
    <row r="22" spans="1:15" ht="12.75">
      <c r="A22" s="300">
        <v>2003</v>
      </c>
      <c r="B22" s="301"/>
      <c r="C22" s="302">
        <v>517</v>
      </c>
      <c r="D22" s="303">
        <v>12.359663500598904</v>
      </c>
      <c r="E22" s="306"/>
      <c r="F22" s="304"/>
      <c r="N22" s="293"/>
      <c r="O22" s="294"/>
    </row>
    <row r="23" spans="1:15" ht="12.75">
      <c r="A23" s="300">
        <v>2004</v>
      </c>
      <c r="B23" s="301"/>
      <c r="C23" s="302">
        <v>488</v>
      </c>
      <c r="D23" s="303">
        <v>11.740197271121998</v>
      </c>
      <c r="E23" s="306"/>
      <c r="F23" s="304"/>
      <c r="N23" s="293"/>
      <c r="O23" s="294"/>
    </row>
    <row r="24" spans="1:15" ht="12.75">
      <c r="A24" s="300">
        <v>2005</v>
      </c>
      <c r="B24" s="301"/>
      <c r="C24" s="302">
        <v>511</v>
      </c>
      <c r="D24" s="303">
        <v>12.186181666917095</v>
      </c>
      <c r="E24" s="306"/>
      <c r="F24" s="304"/>
      <c r="J24" s="305"/>
      <c r="N24" s="293"/>
      <c r="O24" s="294"/>
    </row>
    <row r="25" spans="1:15" ht="12.75">
      <c r="A25" s="300">
        <v>2006</v>
      </c>
      <c r="B25" s="301"/>
      <c r="C25" s="302">
        <v>526</v>
      </c>
      <c r="D25" s="303">
        <v>12.248800082339312</v>
      </c>
      <c r="F25" s="304"/>
      <c r="N25" s="293"/>
      <c r="O25" s="294"/>
    </row>
    <row r="26" spans="1:15" ht="12.75">
      <c r="A26" s="300">
        <v>2007</v>
      </c>
      <c r="B26" s="301"/>
      <c r="C26" s="302">
        <v>487</v>
      </c>
      <c r="D26" s="303">
        <v>11.043698289581988</v>
      </c>
      <c r="N26" s="293"/>
      <c r="O26" s="294"/>
    </row>
    <row r="27" spans="1:15" ht="12.75">
      <c r="A27" s="300">
        <v>2008</v>
      </c>
      <c r="B27" s="301"/>
      <c r="C27" s="302">
        <v>520</v>
      </c>
      <c r="D27" s="303">
        <v>11.77016898992605</v>
      </c>
      <c r="I27" s="307"/>
      <c r="J27" s="307"/>
      <c r="K27" s="307"/>
      <c r="L27" s="307"/>
      <c r="N27" s="293"/>
      <c r="O27" s="294"/>
    </row>
    <row r="28" spans="1:15" ht="12.75">
      <c r="A28" s="308">
        <v>2009</v>
      </c>
      <c r="B28" s="309" t="s">
        <v>146</v>
      </c>
      <c r="C28" s="310">
        <v>506</v>
      </c>
      <c r="D28" s="311">
        <v>11.246986877758474</v>
      </c>
      <c r="I28" s="307"/>
      <c r="J28" s="307"/>
      <c r="K28" s="307"/>
      <c r="L28" s="307"/>
      <c r="N28" s="293"/>
      <c r="O28" s="294"/>
    </row>
    <row r="29" spans="4:15" ht="12.75">
      <c r="D29" s="305"/>
      <c r="N29" s="293"/>
      <c r="O29" s="294"/>
    </row>
    <row r="30" spans="1:15" ht="12.75">
      <c r="A30" s="289"/>
      <c r="B30" s="289"/>
      <c r="N30" s="293"/>
      <c r="O30" s="294"/>
    </row>
    <row r="31" spans="14:15" ht="12.75">
      <c r="N31" s="293"/>
      <c r="O31" s="294"/>
    </row>
    <row r="32" spans="14:15" ht="12.75">
      <c r="N32" s="293"/>
      <c r="O32" s="294"/>
    </row>
    <row r="33" spans="14:15" ht="12.75">
      <c r="N33" s="293"/>
      <c r="O33" s="294"/>
    </row>
    <row r="34" spans="14:15" ht="12.75">
      <c r="N34" s="293"/>
      <c r="O34" s="294"/>
    </row>
    <row r="35" spans="14:15" ht="12.75">
      <c r="N35" s="293"/>
      <c r="O35" s="294"/>
    </row>
    <row r="36" spans="14:15" ht="12.75">
      <c r="N36" s="293"/>
      <c r="O36" s="294"/>
    </row>
    <row r="37" spans="14:15" ht="12.75">
      <c r="N37" s="293"/>
      <c r="O37" s="294"/>
    </row>
    <row r="38" spans="14:15" ht="12.75">
      <c r="N38" s="293"/>
      <c r="O38" s="294"/>
    </row>
    <row r="39" spans="14:15" ht="12.75">
      <c r="N39" s="293"/>
      <c r="O39" s="294"/>
    </row>
    <row r="40" spans="14:15" ht="12.75">
      <c r="N40" s="293"/>
      <c r="O40" s="294"/>
    </row>
    <row r="41" spans="14:15" ht="12.75">
      <c r="N41" s="293"/>
      <c r="O41" s="294"/>
    </row>
    <row r="42" spans="14:15" ht="12.75">
      <c r="N42" s="293"/>
      <c r="O42" s="294"/>
    </row>
    <row r="43" spans="14:15" ht="12.75">
      <c r="N43" s="293"/>
      <c r="O43" s="294"/>
    </row>
    <row r="44" spans="14:15" ht="12.75">
      <c r="N44" s="293"/>
      <c r="O44" s="294"/>
    </row>
    <row r="45" spans="14:15" ht="12.75">
      <c r="N45" s="293"/>
      <c r="O45" s="294"/>
    </row>
    <row r="46" spans="14:15" ht="12.75">
      <c r="N46" s="293"/>
      <c r="O46" s="294"/>
    </row>
    <row r="47" spans="14:15" ht="12.75">
      <c r="N47" s="293"/>
      <c r="O47" s="294"/>
    </row>
    <row r="48" spans="14:15" ht="12.75">
      <c r="N48" s="293"/>
      <c r="O48" s="294"/>
    </row>
    <row r="49" spans="14:15" ht="12.75">
      <c r="N49" s="293"/>
      <c r="O49" s="294"/>
    </row>
    <row r="50" spans="14:15" ht="12.75">
      <c r="N50" s="293"/>
      <c r="O50" s="294"/>
    </row>
    <row r="51" spans="14:15" ht="12.75">
      <c r="N51" s="293"/>
      <c r="O51" s="294"/>
    </row>
    <row r="52" spans="14:15" ht="12.75">
      <c r="N52" s="293"/>
      <c r="O52" s="294"/>
    </row>
    <row r="53" spans="14:15" ht="12.75">
      <c r="N53" s="293"/>
      <c r="O53" s="294"/>
    </row>
    <row r="54" spans="14:15" ht="12.75">
      <c r="N54" s="293"/>
      <c r="O54" s="294"/>
    </row>
    <row r="55" spans="14:15" ht="12.75">
      <c r="N55" s="293"/>
      <c r="O55" s="294"/>
    </row>
    <row r="56" spans="14:15" ht="12.75">
      <c r="N56" s="293"/>
      <c r="O56" s="294"/>
    </row>
    <row r="57" spans="14:15" ht="12.75">
      <c r="N57" s="293"/>
      <c r="O57" s="294"/>
    </row>
    <row r="58" spans="14:15" ht="12.75">
      <c r="N58" s="293"/>
      <c r="O58" s="294"/>
    </row>
    <row r="59" spans="14:15" ht="12.75">
      <c r="N59" s="293"/>
      <c r="O59" s="294"/>
    </row>
    <row r="60" spans="14:15" ht="12.75">
      <c r="N60" s="293"/>
      <c r="O60" s="294"/>
    </row>
    <row r="61" spans="14:15" ht="12.75">
      <c r="N61" s="293"/>
      <c r="O61" s="294"/>
    </row>
    <row r="62" spans="14:15" ht="12.75">
      <c r="N62" s="293"/>
      <c r="O62" s="294"/>
    </row>
    <row r="63" spans="14:15" ht="12.75">
      <c r="N63" s="293"/>
      <c r="O63" s="294"/>
    </row>
  </sheetData>
  <sheetProtection/>
  <mergeCells count="1">
    <mergeCell ref="C2:D2"/>
  </mergeCells>
  <printOptions/>
  <pageMargins left="0.75" right="0.75" top="1" bottom="1" header="0.5" footer="0.5"/>
  <pageSetup horizontalDpi="600" verticalDpi="600" orientation="landscape" paperSize="9" scale="74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85"/>
  <sheetViews>
    <sheetView showGridLines="0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5.7109375" style="290" customWidth="1"/>
    <col min="2" max="2" width="1.57421875" style="290" customWidth="1"/>
    <col min="3" max="3" width="8.8515625" style="290" customWidth="1"/>
    <col min="4" max="4" width="6.00390625" style="290" customWidth="1"/>
    <col min="5" max="5" width="8.8515625" style="290" customWidth="1"/>
    <col min="6" max="6" width="6.140625" style="290" customWidth="1"/>
    <col min="7" max="7" width="9.421875" style="290" customWidth="1"/>
    <col min="8" max="8" width="7.28125" style="290" customWidth="1"/>
    <col min="9" max="14" width="9.140625" style="290" customWidth="1"/>
    <col min="15" max="15" width="8.140625" style="290" customWidth="1"/>
    <col min="16" max="16" width="7.421875" style="290" customWidth="1"/>
    <col min="17" max="37" width="5.421875" style="290" customWidth="1"/>
    <col min="38" max="16384" width="9.140625" style="290" customWidth="1"/>
  </cols>
  <sheetData>
    <row r="1" spans="1:16" ht="12.75">
      <c r="A1" s="289" t="s">
        <v>164</v>
      </c>
      <c r="B1" s="289"/>
      <c r="K1" s="307"/>
      <c r="L1" s="307"/>
      <c r="M1" s="289"/>
      <c r="N1" s="307"/>
      <c r="O1" s="307"/>
      <c r="P1" s="307"/>
    </row>
    <row r="3" spans="1:14" ht="12.75">
      <c r="A3" s="312" t="s">
        <v>5</v>
      </c>
      <c r="B3" s="313"/>
      <c r="C3" s="731" t="s">
        <v>6</v>
      </c>
      <c r="D3" s="732"/>
      <c r="E3" s="731" t="s">
        <v>7</v>
      </c>
      <c r="F3" s="733"/>
      <c r="G3" s="734" t="s">
        <v>165</v>
      </c>
      <c r="I3" s="314"/>
      <c r="J3" s="314"/>
      <c r="K3" s="736"/>
      <c r="L3" s="736"/>
      <c r="M3" s="737"/>
      <c r="N3" s="737"/>
    </row>
    <row r="4" spans="1:13" ht="14.25" customHeight="1">
      <c r="A4" s="315"/>
      <c r="B4" s="316"/>
      <c r="C4" s="317" t="s">
        <v>163</v>
      </c>
      <c r="D4" s="318" t="s">
        <v>2</v>
      </c>
      <c r="E4" s="317" t="s">
        <v>163</v>
      </c>
      <c r="F4" s="319" t="s">
        <v>2</v>
      </c>
      <c r="G4" s="735"/>
      <c r="I4" s="320"/>
      <c r="J4" s="320"/>
      <c r="K4" s="320"/>
      <c r="L4" s="320"/>
      <c r="M4" s="320"/>
    </row>
    <row r="5" spans="1:13" ht="12.75" customHeight="1">
      <c r="A5" s="321">
        <v>1985</v>
      </c>
      <c r="B5" s="322"/>
      <c r="C5" s="323">
        <v>255</v>
      </c>
      <c r="D5" s="324">
        <v>15.465142527774008</v>
      </c>
      <c r="E5" s="325">
        <v>83</v>
      </c>
      <c r="F5" s="326">
        <v>4.880076418589141</v>
      </c>
      <c r="G5" s="327">
        <v>3.169036957877203</v>
      </c>
      <c r="I5" s="328"/>
      <c r="J5" s="320"/>
      <c r="K5" s="304"/>
      <c r="L5" s="304"/>
      <c r="M5" s="320"/>
    </row>
    <row r="6" spans="1:13" ht="12" customHeight="1">
      <c r="A6" s="329">
        <v>1986</v>
      </c>
      <c r="B6" s="330"/>
      <c r="C6" s="331">
        <v>301</v>
      </c>
      <c r="D6" s="332">
        <v>18.275153271642896</v>
      </c>
      <c r="E6" s="333">
        <v>113</v>
      </c>
      <c r="F6" s="334">
        <v>6.582768331400036</v>
      </c>
      <c r="G6" s="335">
        <v>2.7762109118240987</v>
      </c>
      <c r="I6" s="328"/>
      <c r="J6" s="320"/>
      <c r="K6" s="304"/>
      <c r="L6" s="304"/>
      <c r="M6" s="320"/>
    </row>
    <row r="7" spans="1:13" ht="12" customHeight="1">
      <c r="A7" s="329">
        <v>1987</v>
      </c>
      <c r="B7" s="330"/>
      <c r="C7" s="331">
        <v>363</v>
      </c>
      <c r="D7" s="332">
        <v>21.67937900157643</v>
      </c>
      <c r="E7" s="333">
        <v>100</v>
      </c>
      <c r="F7" s="334">
        <v>5.8259029608649815</v>
      </c>
      <c r="G7" s="335">
        <v>3.721204961223325</v>
      </c>
      <c r="I7" s="328"/>
      <c r="J7" s="320"/>
      <c r="K7" s="304"/>
      <c r="L7" s="304"/>
      <c r="M7" s="320"/>
    </row>
    <row r="8" spans="1:13" ht="12" customHeight="1">
      <c r="A8" s="329">
        <v>1988</v>
      </c>
      <c r="B8" s="330"/>
      <c r="C8" s="331">
        <v>381</v>
      </c>
      <c r="D8" s="332">
        <v>22.409000729201527</v>
      </c>
      <c r="E8" s="333">
        <v>103</v>
      </c>
      <c r="F8" s="334">
        <v>5.6605307765239266</v>
      </c>
      <c r="G8" s="335">
        <v>3.9588161629893412</v>
      </c>
      <c r="I8" s="328"/>
      <c r="J8" s="320"/>
      <c r="K8" s="304"/>
      <c r="L8" s="304"/>
      <c r="M8" s="320"/>
    </row>
    <row r="9" spans="1:13" ht="12" customHeight="1">
      <c r="A9" s="329">
        <v>1989</v>
      </c>
      <c r="B9" s="330"/>
      <c r="C9" s="331">
        <v>372</v>
      </c>
      <c r="D9" s="332">
        <v>21.7978070605949</v>
      </c>
      <c r="E9" s="333">
        <v>93</v>
      </c>
      <c r="F9" s="334">
        <v>5.302239584991326</v>
      </c>
      <c r="G9" s="335">
        <v>4.111056603759741</v>
      </c>
      <c r="I9" s="328"/>
      <c r="J9" s="320"/>
      <c r="K9" s="304"/>
      <c r="L9" s="304"/>
      <c r="M9" s="320"/>
    </row>
    <row r="10" spans="1:13" ht="12" customHeight="1">
      <c r="A10" s="329">
        <v>1990</v>
      </c>
      <c r="B10" s="330"/>
      <c r="C10" s="331">
        <v>363</v>
      </c>
      <c r="D10" s="332">
        <v>21.10898067979538</v>
      </c>
      <c r="E10" s="333">
        <v>92</v>
      </c>
      <c r="F10" s="334">
        <v>5.126017197707122</v>
      </c>
      <c r="G10" s="335">
        <v>4.118008166113347</v>
      </c>
      <c r="I10" s="328"/>
      <c r="J10" s="320"/>
      <c r="K10" s="304"/>
      <c r="L10" s="304"/>
      <c r="M10" s="320"/>
    </row>
    <row r="11" spans="1:13" ht="12" customHeight="1">
      <c r="A11" s="329">
        <v>1991</v>
      </c>
      <c r="B11" s="330"/>
      <c r="C11" s="331">
        <v>380</v>
      </c>
      <c r="D11" s="332">
        <v>22.333894140742256</v>
      </c>
      <c r="E11" s="333">
        <v>94</v>
      </c>
      <c r="F11" s="334">
        <v>5.350951294731792</v>
      </c>
      <c r="G11" s="335">
        <v>4.173817497223492</v>
      </c>
      <c r="I11" s="328"/>
      <c r="J11" s="320"/>
      <c r="K11" s="304"/>
      <c r="L11" s="304"/>
      <c r="M11" s="320"/>
    </row>
    <row r="12" spans="1:13" ht="12" customHeight="1">
      <c r="A12" s="329">
        <v>1992</v>
      </c>
      <c r="B12" s="330"/>
      <c r="C12" s="331">
        <v>397</v>
      </c>
      <c r="D12" s="332">
        <v>23.125439980312315</v>
      </c>
      <c r="E12" s="333">
        <v>96</v>
      </c>
      <c r="F12" s="334">
        <v>5.4461992882652845</v>
      </c>
      <c r="G12" s="335">
        <v>4.246161177050537</v>
      </c>
      <c r="I12" s="328"/>
      <c r="J12" s="320"/>
      <c r="K12" s="304"/>
      <c r="L12" s="304"/>
      <c r="M12" s="320"/>
    </row>
    <row r="13" spans="1:13" ht="12" customHeight="1">
      <c r="A13" s="329">
        <v>1993</v>
      </c>
      <c r="B13" s="330"/>
      <c r="C13" s="331">
        <v>349</v>
      </c>
      <c r="D13" s="332">
        <v>19.924287122677</v>
      </c>
      <c r="E13" s="333">
        <v>94</v>
      </c>
      <c r="F13" s="334">
        <v>5.1995334503506525</v>
      </c>
      <c r="G13" s="335">
        <v>3.831937483031929</v>
      </c>
      <c r="I13" s="328"/>
      <c r="J13" s="320"/>
      <c r="K13" s="304"/>
      <c r="L13" s="304"/>
      <c r="M13" s="320"/>
    </row>
    <row r="14" spans="1:13" ht="12" customHeight="1">
      <c r="A14" s="329">
        <v>1994</v>
      </c>
      <c r="B14" s="330"/>
      <c r="C14" s="331">
        <v>409</v>
      </c>
      <c r="D14" s="332">
        <v>23.13258671534559</v>
      </c>
      <c r="E14" s="333">
        <v>103</v>
      </c>
      <c r="F14" s="334">
        <v>5.534270868083347</v>
      </c>
      <c r="G14" s="335">
        <v>4.179879746897348</v>
      </c>
      <c r="I14" s="328"/>
      <c r="J14" s="320"/>
      <c r="K14" s="304"/>
      <c r="L14" s="304"/>
      <c r="M14" s="320"/>
    </row>
    <row r="15" spans="1:13" ht="12" customHeight="1">
      <c r="A15" s="329">
        <v>1995</v>
      </c>
      <c r="B15" s="330"/>
      <c r="C15" s="331">
        <v>427</v>
      </c>
      <c r="D15" s="332">
        <v>23.908906121626146</v>
      </c>
      <c r="E15" s="333">
        <v>116</v>
      </c>
      <c r="F15" s="334">
        <v>6.294529482240209</v>
      </c>
      <c r="G15" s="335">
        <v>3.7983627194191834</v>
      </c>
      <c r="I15" s="328"/>
      <c r="J15" s="320"/>
      <c r="K15" s="304"/>
      <c r="L15" s="304"/>
      <c r="M15" s="320"/>
    </row>
    <row r="16" spans="1:13" ht="12" customHeight="1">
      <c r="A16" s="329">
        <v>1996</v>
      </c>
      <c r="B16" s="330"/>
      <c r="C16" s="331">
        <v>428</v>
      </c>
      <c r="D16" s="332">
        <v>23.772651826335387</v>
      </c>
      <c r="E16" s="333">
        <v>112</v>
      </c>
      <c r="F16" s="334">
        <v>6.093364484955953</v>
      </c>
      <c r="G16" s="335">
        <v>3.9013999384130447</v>
      </c>
      <c r="I16" s="328"/>
      <c r="J16" s="320"/>
      <c r="K16" s="304"/>
      <c r="L16" s="304"/>
      <c r="M16" s="320"/>
    </row>
    <row r="17" spans="1:15" ht="12" customHeight="1">
      <c r="A17" s="329">
        <v>1997</v>
      </c>
      <c r="B17" s="330"/>
      <c r="C17" s="331">
        <v>440</v>
      </c>
      <c r="D17" s="332">
        <v>23.65569048544731</v>
      </c>
      <c r="E17" s="333">
        <v>121</v>
      </c>
      <c r="F17" s="334">
        <v>6.336062951031022</v>
      </c>
      <c r="G17" s="335">
        <v>3.733499914422092</v>
      </c>
      <c r="I17" s="328"/>
      <c r="K17" s="304"/>
      <c r="L17" s="304"/>
      <c r="O17" s="306"/>
    </row>
    <row r="18" spans="1:17" ht="12" customHeight="1">
      <c r="A18" s="329">
        <v>1998</v>
      </c>
      <c r="B18" s="330"/>
      <c r="C18" s="331">
        <v>445</v>
      </c>
      <c r="D18" s="332">
        <v>23.725389396930552</v>
      </c>
      <c r="E18" s="333">
        <v>132</v>
      </c>
      <c r="F18" s="334">
        <v>6.80643842717112</v>
      </c>
      <c r="G18" s="335">
        <v>3.4857274697761804</v>
      </c>
      <c r="I18" s="328"/>
      <c r="K18" s="304"/>
      <c r="L18" s="304"/>
      <c r="O18" s="306"/>
      <c r="Q18" s="304"/>
    </row>
    <row r="19" spans="1:12" ht="12" customHeight="1">
      <c r="A19" s="329">
        <v>1999</v>
      </c>
      <c r="B19" s="330"/>
      <c r="C19" s="331">
        <v>385</v>
      </c>
      <c r="D19" s="332">
        <v>20.439680091797538</v>
      </c>
      <c r="E19" s="333">
        <v>131</v>
      </c>
      <c r="F19" s="334">
        <v>6.7563930989532395</v>
      </c>
      <c r="G19" s="335">
        <v>3.0252354758583</v>
      </c>
      <c r="I19" s="328"/>
      <c r="K19" s="304"/>
      <c r="L19" s="304"/>
    </row>
    <row r="20" spans="1:12" ht="12" customHeight="1">
      <c r="A20" s="329">
        <v>2000</v>
      </c>
      <c r="B20" s="330"/>
      <c r="C20" s="331">
        <v>375</v>
      </c>
      <c r="D20" s="332">
        <v>19.971892650763348</v>
      </c>
      <c r="E20" s="333">
        <v>83</v>
      </c>
      <c r="F20" s="334">
        <v>4.224930595494652</v>
      </c>
      <c r="G20" s="335">
        <v>4.727152837033776</v>
      </c>
      <c r="I20" s="328"/>
      <c r="K20" s="304"/>
      <c r="L20" s="304"/>
    </row>
    <row r="21" spans="1:12" ht="12" customHeight="1">
      <c r="A21" s="329">
        <v>2001</v>
      </c>
      <c r="B21" s="330"/>
      <c r="C21" s="331">
        <v>388</v>
      </c>
      <c r="D21" s="332">
        <v>20.266892140550528</v>
      </c>
      <c r="E21" s="333">
        <v>119</v>
      </c>
      <c r="F21" s="334">
        <v>5.874951707329237</v>
      </c>
      <c r="G21" s="335">
        <v>3.449712125338285</v>
      </c>
      <c r="I21" s="328"/>
      <c r="K21" s="304"/>
      <c r="L21" s="304"/>
    </row>
    <row r="22" spans="1:12" ht="12" customHeight="1">
      <c r="A22" s="329">
        <v>2002</v>
      </c>
      <c r="B22" s="330"/>
      <c r="C22" s="331">
        <v>353</v>
      </c>
      <c r="D22" s="332">
        <v>18.005983877817474</v>
      </c>
      <c r="E22" s="333">
        <v>113</v>
      </c>
      <c r="F22" s="334">
        <v>5.614254177653089</v>
      </c>
      <c r="G22" s="335">
        <v>3.2071907163534346</v>
      </c>
      <c r="I22" s="328"/>
      <c r="K22" s="304"/>
      <c r="L22" s="304"/>
    </row>
    <row r="23" spans="1:18" ht="12" customHeight="1">
      <c r="A23" s="329">
        <v>2003</v>
      </c>
      <c r="B23" s="330"/>
      <c r="C23" s="331">
        <v>376</v>
      </c>
      <c r="D23" s="332">
        <v>18.3986456111054</v>
      </c>
      <c r="E23" s="333">
        <v>141</v>
      </c>
      <c r="F23" s="334">
        <v>6.618297928252621</v>
      </c>
      <c r="G23" s="335">
        <v>2.7799663615268915</v>
      </c>
      <c r="I23" s="328"/>
      <c r="K23" s="304"/>
      <c r="L23" s="304"/>
      <c r="Q23" s="336"/>
      <c r="R23" s="337"/>
    </row>
    <row r="24" spans="1:12" ht="12" customHeight="1">
      <c r="A24" s="329">
        <v>2004</v>
      </c>
      <c r="B24" s="330"/>
      <c r="C24" s="331">
        <v>379</v>
      </c>
      <c r="D24" s="332">
        <v>18.617254880164705</v>
      </c>
      <c r="E24" s="333">
        <v>109</v>
      </c>
      <c r="F24" s="334">
        <v>5.239945243025167</v>
      </c>
      <c r="G24" s="335">
        <v>3.5529483642879525</v>
      </c>
      <c r="I24" s="328"/>
      <c r="K24" s="304"/>
      <c r="L24" s="304"/>
    </row>
    <row r="25" spans="1:12" ht="12" customHeight="1">
      <c r="A25" s="329">
        <v>2005</v>
      </c>
      <c r="B25" s="330"/>
      <c r="C25" s="331">
        <v>380</v>
      </c>
      <c r="D25" s="332">
        <v>18.592273026412457</v>
      </c>
      <c r="E25" s="333">
        <v>131</v>
      </c>
      <c r="F25" s="334">
        <v>6.011477533645429</v>
      </c>
      <c r="G25" s="335">
        <v>3.0927958929155124</v>
      </c>
      <c r="I25" s="328"/>
      <c r="K25" s="304"/>
      <c r="L25" s="304"/>
    </row>
    <row r="26" spans="1:17" ht="12" customHeight="1">
      <c r="A26" s="329">
        <v>2006</v>
      </c>
      <c r="B26" s="330"/>
      <c r="C26" s="331">
        <v>388</v>
      </c>
      <c r="D26" s="332">
        <v>18.572171635137124</v>
      </c>
      <c r="E26" s="333">
        <v>138</v>
      </c>
      <c r="F26" s="334">
        <v>6.252097137332289</v>
      </c>
      <c r="G26" s="335">
        <v>2.9705507171729093</v>
      </c>
      <c r="I26" s="328"/>
      <c r="K26" s="304"/>
      <c r="L26" s="304"/>
      <c r="Q26" s="304"/>
    </row>
    <row r="27" spans="1:12" ht="12.75">
      <c r="A27" s="329">
        <v>2007</v>
      </c>
      <c r="B27" s="330"/>
      <c r="C27" s="331">
        <v>371</v>
      </c>
      <c r="D27" s="332">
        <v>17.445624844058493</v>
      </c>
      <c r="E27" s="333">
        <v>116</v>
      </c>
      <c r="F27" s="334">
        <v>5.006407201208254</v>
      </c>
      <c r="G27" s="335">
        <v>3.484659585790013</v>
      </c>
      <c r="I27" s="328"/>
      <c r="K27" s="304"/>
      <c r="L27" s="304"/>
    </row>
    <row r="28" spans="1:12" ht="12.75">
      <c r="A28" s="338">
        <v>2008</v>
      </c>
      <c r="B28" s="330"/>
      <c r="C28" s="331">
        <v>381</v>
      </c>
      <c r="D28" s="332">
        <v>17.609286591789527</v>
      </c>
      <c r="E28" s="333">
        <v>139</v>
      </c>
      <c r="F28" s="334">
        <v>6.2437630103009685</v>
      </c>
      <c r="G28" s="339">
        <v>2.820300284097539</v>
      </c>
      <c r="I28" s="328"/>
      <c r="K28" s="304"/>
      <c r="L28" s="304"/>
    </row>
    <row r="29" spans="1:12" ht="12.75">
      <c r="A29" s="340">
        <v>2009</v>
      </c>
      <c r="B29" s="341" t="s">
        <v>146</v>
      </c>
      <c r="C29" s="342">
        <v>391</v>
      </c>
      <c r="D29" s="343">
        <v>17.840710084783073</v>
      </c>
      <c r="E29" s="344">
        <v>115</v>
      </c>
      <c r="F29" s="345">
        <v>4.957894691555232</v>
      </c>
      <c r="G29" s="346">
        <v>3.5984447421142494</v>
      </c>
      <c r="H29" s="347"/>
      <c r="I29" s="328"/>
      <c r="K29" s="304"/>
      <c r="L29" s="304"/>
    </row>
    <row r="30" spans="4:9" ht="12.75">
      <c r="D30" s="348"/>
      <c r="F30" s="349"/>
      <c r="G30" s="304"/>
      <c r="I30" s="304"/>
    </row>
    <row r="31" spans="1:16" ht="12.75">
      <c r="A31" s="289"/>
      <c r="B31" s="289"/>
      <c r="K31" s="307"/>
      <c r="L31" s="307"/>
      <c r="M31" s="307"/>
      <c r="N31" s="307"/>
      <c r="O31" s="307"/>
      <c r="P31" s="307"/>
    </row>
    <row r="60" spans="1:16" ht="12.75">
      <c r="A60" s="289" t="s">
        <v>166</v>
      </c>
      <c r="B60" s="289"/>
      <c r="M60" s="307"/>
      <c r="N60" s="307"/>
      <c r="O60" s="307"/>
      <c r="P60" s="307"/>
    </row>
    <row r="85" spans="1:2" ht="12.75">
      <c r="A85" s="289"/>
      <c r="B85" s="289"/>
    </row>
  </sheetData>
  <sheetProtection/>
  <mergeCells count="5">
    <mergeCell ref="C3:D3"/>
    <mergeCell ref="E3:F3"/>
    <mergeCell ref="G3:G4"/>
    <mergeCell ref="K3:L3"/>
    <mergeCell ref="M3:N3"/>
  </mergeCells>
  <printOptions/>
  <pageMargins left="0.75" right="0.75" top="1" bottom="1" header="0.5" footer="0.5"/>
  <pageSetup horizontalDpi="600" verticalDpi="600" orientation="landscape" paperSize="9" r:id="rId2"/>
  <rowBreaks count="2" manualBreakCount="2">
    <brk id="30" max="255" man="1"/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318"/>
  <sheetViews>
    <sheetView showGridLines="0" zoomScalePageLayoutView="0" workbookViewId="0" topLeftCell="A1">
      <selection activeCell="B4" sqref="B4:H23"/>
    </sheetView>
  </sheetViews>
  <sheetFormatPr defaultColWidth="9.140625" defaultRowHeight="12.75"/>
  <cols>
    <col min="1" max="1" width="9.140625" style="290" customWidth="1"/>
    <col min="2" max="2" width="8.00390625" style="290" customWidth="1"/>
    <col min="3" max="3" width="8.421875" style="290" customWidth="1"/>
    <col min="4" max="4" width="5.57421875" style="290" customWidth="1"/>
    <col min="5" max="5" width="8.140625" style="290" customWidth="1"/>
    <col min="6" max="6" width="5.57421875" style="290" customWidth="1"/>
    <col min="7" max="7" width="8.28125" style="290" customWidth="1"/>
    <col min="8" max="8" width="5.57421875" style="290" customWidth="1"/>
    <col min="9" max="10" width="9.140625" style="290" customWidth="1"/>
    <col min="11" max="11" width="7.7109375" style="290" customWidth="1"/>
    <col min="12" max="12" width="6.421875" style="290" customWidth="1"/>
    <col min="13" max="13" width="8.140625" style="290" customWidth="1"/>
    <col min="14" max="14" width="17.00390625" style="290" customWidth="1"/>
    <col min="15" max="15" width="6.00390625" style="290" customWidth="1"/>
    <col min="16" max="16" width="7.7109375" style="290" customWidth="1"/>
    <col min="17" max="17" width="6.7109375" style="290" customWidth="1"/>
    <col min="18" max="18" width="8.140625" style="290" customWidth="1"/>
    <col min="19" max="19" width="6.140625" style="290" customWidth="1"/>
    <col min="20" max="20" width="7.140625" style="290" customWidth="1"/>
    <col min="21" max="21" width="5.8515625" style="290" customWidth="1"/>
    <col min="22" max="22" width="7.57421875" style="290" customWidth="1"/>
    <col min="23" max="23" width="5.140625" style="290" customWidth="1"/>
    <col min="24" max="27" width="9.140625" style="290" customWidth="1"/>
    <col min="28" max="28" width="8.7109375" style="290" customWidth="1"/>
    <col min="29" max="29" width="4.421875" style="290" customWidth="1"/>
    <col min="30" max="30" width="5.28125" style="290" customWidth="1"/>
    <col min="31" max="36" width="4.8515625" style="290" customWidth="1"/>
    <col min="37" max="37" width="5.7109375" style="290" customWidth="1"/>
    <col min="38" max="45" width="4.421875" style="290" customWidth="1"/>
    <col min="46" max="46" width="9.140625" style="290" customWidth="1"/>
    <col min="47" max="47" width="6.140625" style="290" customWidth="1"/>
    <col min="48" max="16384" width="9.140625" style="290" customWidth="1"/>
  </cols>
  <sheetData>
    <row r="1" spans="1:45" ht="13.5">
      <c r="A1" s="289" t="s">
        <v>167</v>
      </c>
      <c r="M1" s="289"/>
      <c r="R1" s="289"/>
      <c r="AB1" s="350" t="s">
        <v>168</v>
      </c>
      <c r="AC1" s="350"/>
      <c r="AD1" s="350"/>
      <c r="AE1" s="350"/>
      <c r="AF1" s="350"/>
      <c r="AG1" s="350"/>
      <c r="AH1" s="350"/>
      <c r="AJ1" s="350"/>
      <c r="AK1" s="351"/>
      <c r="AL1" s="352"/>
      <c r="AM1" s="352"/>
      <c r="AN1" s="352"/>
      <c r="AO1" s="352"/>
      <c r="AP1" s="352"/>
      <c r="AQ1" s="352"/>
      <c r="AR1" s="350"/>
      <c r="AS1" s="350"/>
    </row>
    <row r="2" spans="1:45" ht="13.5">
      <c r="A2" s="289"/>
      <c r="AB2" s="350"/>
      <c r="AC2" s="350"/>
      <c r="AD2" s="350"/>
      <c r="AE2" s="350"/>
      <c r="AF2" s="350"/>
      <c r="AG2" s="350"/>
      <c r="AH2" s="350"/>
      <c r="AJ2" s="350"/>
      <c r="AK2" s="351"/>
      <c r="AL2" s="352"/>
      <c r="AM2" s="352"/>
      <c r="AN2" s="352"/>
      <c r="AO2" s="352"/>
      <c r="AP2" s="352"/>
      <c r="AQ2" s="352"/>
      <c r="AR2" s="350"/>
      <c r="AS2" s="350"/>
    </row>
    <row r="3" spans="1:47" ht="13.5">
      <c r="A3" s="307"/>
      <c r="B3" s="307"/>
      <c r="C3" s="307"/>
      <c r="D3" s="307"/>
      <c r="E3" s="307"/>
      <c r="F3" s="307"/>
      <c r="G3" s="353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U3" s="290" t="s">
        <v>169</v>
      </c>
    </row>
    <row r="4" spans="2:47" ht="13.5">
      <c r="B4" s="738" t="s">
        <v>170</v>
      </c>
      <c r="C4" s="740" t="s">
        <v>6</v>
      </c>
      <c r="D4" s="741"/>
      <c r="E4" s="741" t="s">
        <v>7</v>
      </c>
      <c r="F4" s="741"/>
      <c r="G4" s="741" t="s">
        <v>0</v>
      </c>
      <c r="H4" s="742"/>
      <c r="AB4" s="350"/>
      <c r="AC4" s="354" t="s">
        <v>72</v>
      </c>
      <c r="AD4" s="355" t="s">
        <v>73</v>
      </c>
      <c r="AE4" s="356" t="s">
        <v>74</v>
      </c>
      <c r="AF4" s="356" t="s">
        <v>75</v>
      </c>
      <c r="AG4" s="356" t="s">
        <v>76</v>
      </c>
      <c r="AH4" s="356" t="s">
        <v>77</v>
      </c>
      <c r="AI4" s="356" t="s">
        <v>78</v>
      </c>
      <c r="AJ4" s="356" t="s">
        <v>79</v>
      </c>
      <c r="AK4" s="356" t="s">
        <v>80</v>
      </c>
      <c r="AL4" s="356" t="s">
        <v>81</v>
      </c>
      <c r="AM4" s="356" t="s">
        <v>82</v>
      </c>
      <c r="AN4" s="356" t="s">
        <v>83</v>
      </c>
      <c r="AO4" s="356" t="s">
        <v>84</v>
      </c>
      <c r="AP4" s="356" t="s">
        <v>85</v>
      </c>
      <c r="AQ4" s="356" t="s">
        <v>86</v>
      </c>
      <c r="AR4" s="356" t="s">
        <v>87</v>
      </c>
      <c r="AS4" s="356" t="s">
        <v>23</v>
      </c>
      <c r="AU4" s="357" t="s">
        <v>171</v>
      </c>
    </row>
    <row r="5" spans="2:47" ht="13.5" customHeight="1">
      <c r="B5" s="739"/>
      <c r="C5" s="358" t="s">
        <v>163</v>
      </c>
      <c r="D5" s="359" t="s">
        <v>2</v>
      </c>
      <c r="E5" s="358" t="s">
        <v>163</v>
      </c>
      <c r="F5" s="359" t="s">
        <v>2</v>
      </c>
      <c r="G5" s="360" t="s">
        <v>163</v>
      </c>
      <c r="H5" s="361" t="s">
        <v>2</v>
      </c>
      <c r="J5" s="362"/>
      <c r="L5" s="737"/>
      <c r="M5" s="737"/>
      <c r="N5" s="320"/>
      <c r="AB5" s="350" t="s">
        <v>172</v>
      </c>
      <c r="AC5" s="363">
        <v>0</v>
      </c>
      <c r="AD5" s="363">
        <v>5</v>
      </c>
      <c r="AE5" s="363">
        <v>42</v>
      </c>
      <c r="AF5" s="363">
        <v>51</v>
      </c>
      <c r="AG5" s="363">
        <v>23</v>
      </c>
      <c r="AH5" s="363">
        <v>41</v>
      </c>
      <c r="AI5" s="363">
        <v>35</v>
      </c>
      <c r="AJ5" s="363">
        <v>35</v>
      </c>
      <c r="AK5" s="363">
        <v>36</v>
      </c>
      <c r="AL5" s="363">
        <v>39</v>
      </c>
      <c r="AM5" s="363">
        <v>27</v>
      </c>
      <c r="AN5" s="363">
        <v>18</v>
      </c>
      <c r="AO5" s="363">
        <v>5</v>
      </c>
      <c r="AP5" s="363">
        <v>10</v>
      </c>
      <c r="AQ5" s="363">
        <v>6</v>
      </c>
      <c r="AR5" s="363">
        <v>11</v>
      </c>
      <c r="AS5" s="363">
        <v>7</v>
      </c>
      <c r="AU5" s="290">
        <f>AE5+AF5</f>
        <v>93</v>
      </c>
    </row>
    <row r="6" spans="2:47" ht="13.5">
      <c r="B6" s="364" t="s">
        <v>72</v>
      </c>
      <c r="C6" s="365">
        <v>0</v>
      </c>
      <c r="D6" s="366" t="s">
        <v>98</v>
      </c>
      <c r="E6" s="367">
        <v>0</v>
      </c>
      <c r="F6" s="366" t="s">
        <v>98</v>
      </c>
      <c r="G6" s="368">
        <v>0</v>
      </c>
      <c r="H6" s="369" t="s">
        <v>98</v>
      </c>
      <c r="AB6" s="350" t="s">
        <v>173</v>
      </c>
      <c r="AC6" s="370">
        <v>0</v>
      </c>
      <c r="AD6" s="363">
        <v>4</v>
      </c>
      <c r="AE6" s="363">
        <v>12</v>
      </c>
      <c r="AF6" s="363">
        <v>9</v>
      </c>
      <c r="AG6" s="363">
        <v>12</v>
      </c>
      <c r="AH6" s="363">
        <v>8</v>
      </c>
      <c r="AI6" s="363">
        <v>6</v>
      </c>
      <c r="AJ6" s="363">
        <v>14</v>
      </c>
      <c r="AK6" s="363">
        <v>13</v>
      </c>
      <c r="AL6" s="363">
        <v>7</v>
      </c>
      <c r="AM6" s="363">
        <v>10</v>
      </c>
      <c r="AN6" s="363">
        <v>7</v>
      </c>
      <c r="AO6" s="363">
        <v>3</v>
      </c>
      <c r="AP6" s="363">
        <v>2</v>
      </c>
      <c r="AQ6" s="363">
        <v>1</v>
      </c>
      <c r="AR6" s="363">
        <v>5</v>
      </c>
      <c r="AS6" s="363">
        <v>2</v>
      </c>
      <c r="AU6" s="290">
        <f>AE6+AF6</f>
        <v>21</v>
      </c>
    </row>
    <row r="7" spans="2:47" ht="13.5">
      <c r="B7" s="371" t="s">
        <v>73</v>
      </c>
      <c r="C7" s="372">
        <v>5</v>
      </c>
      <c r="D7" s="373">
        <v>3.277184243298158</v>
      </c>
      <c r="E7" s="372">
        <v>4</v>
      </c>
      <c r="F7" s="373">
        <v>2.759381898454746</v>
      </c>
      <c r="G7" s="374">
        <f>C7+E7</f>
        <v>9</v>
      </c>
      <c r="H7" s="375">
        <v>3.0250067222371606</v>
      </c>
      <c r="AB7" s="350" t="s">
        <v>174</v>
      </c>
      <c r="AC7" s="350">
        <f aca="true" t="shared" si="0" ref="AC7:AS7">AC5+AC6</f>
        <v>0</v>
      </c>
      <c r="AD7" s="350">
        <f t="shared" si="0"/>
        <v>9</v>
      </c>
      <c r="AE7" s="350">
        <f t="shared" si="0"/>
        <v>54</v>
      </c>
      <c r="AF7" s="350">
        <f t="shared" si="0"/>
        <v>60</v>
      </c>
      <c r="AG7" s="350">
        <f t="shared" si="0"/>
        <v>35</v>
      </c>
      <c r="AH7" s="350">
        <f t="shared" si="0"/>
        <v>49</v>
      </c>
      <c r="AI7" s="350">
        <f t="shared" si="0"/>
        <v>41</v>
      </c>
      <c r="AJ7" s="350">
        <f t="shared" si="0"/>
        <v>49</v>
      </c>
      <c r="AK7" s="350">
        <f t="shared" si="0"/>
        <v>49</v>
      </c>
      <c r="AL7" s="350">
        <f t="shared" si="0"/>
        <v>46</v>
      </c>
      <c r="AM7" s="350">
        <f t="shared" si="0"/>
        <v>37</v>
      </c>
      <c r="AN7" s="350">
        <f t="shared" si="0"/>
        <v>25</v>
      </c>
      <c r="AO7" s="350">
        <f t="shared" si="0"/>
        <v>8</v>
      </c>
      <c r="AP7" s="350">
        <f t="shared" si="0"/>
        <v>12</v>
      </c>
      <c r="AQ7" s="350">
        <f t="shared" si="0"/>
        <v>7</v>
      </c>
      <c r="AR7" s="350">
        <f t="shared" si="0"/>
        <v>16</v>
      </c>
      <c r="AS7" s="350">
        <f t="shared" si="0"/>
        <v>9</v>
      </c>
      <c r="AU7" s="290">
        <f>AE7+AF7</f>
        <v>114</v>
      </c>
    </row>
    <row r="8" spans="2:14" ht="12.75">
      <c r="B8" s="376" t="s">
        <v>74</v>
      </c>
      <c r="C8" s="372">
        <v>42</v>
      </c>
      <c r="D8" s="373">
        <v>25.394522038817342</v>
      </c>
      <c r="E8" s="372">
        <v>12</v>
      </c>
      <c r="F8" s="373">
        <v>7.598303045653138</v>
      </c>
      <c r="G8" s="374">
        <f aca="true" t="shared" si="1" ref="G8:G22">C8+E8</f>
        <v>54</v>
      </c>
      <c r="H8" s="375">
        <v>16.70120310518665</v>
      </c>
      <c r="I8" s="304"/>
      <c r="J8" s="304"/>
      <c r="K8" s="304"/>
      <c r="L8" s="304"/>
      <c r="M8" s="304"/>
      <c r="N8" s="304"/>
    </row>
    <row r="9" spans="2:47" ht="13.5">
      <c r="B9" s="376" t="s">
        <v>75</v>
      </c>
      <c r="C9" s="372">
        <v>51</v>
      </c>
      <c r="D9" s="373">
        <v>32.83755070504153</v>
      </c>
      <c r="E9" s="372">
        <v>9</v>
      </c>
      <c r="F9" s="373">
        <v>6.012024048096192</v>
      </c>
      <c r="G9" s="374">
        <f t="shared" si="1"/>
        <v>60</v>
      </c>
      <c r="H9" s="375">
        <v>19.672131147540984</v>
      </c>
      <c r="J9" s="304"/>
      <c r="L9" s="304"/>
      <c r="M9" s="304"/>
      <c r="N9" s="304"/>
      <c r="AB9" s="350" t="s">
        <v>175</v>
      </c>
      <c r="AC9" s="377">
        <v>19</v>
      </c>
      <c r="AD9" s="377">
        <v>32</v>
      </c>
      <c r="AE9" s="377">
        <v>130</v>
      </c>
      <c r="AF9" s="377">
        <v>155</v>
      </c>
      <c r="AG9" s="377">
        <v>121</v>
      </c>
      <c r="AH9" s="377">
        <v>127</v>
      </c>
      <c r="AI9" s="377">
        <v>191</v>
      </c>
      <c r="AJ9" s="377">
        <v>257</v>
      </c>
      <c r="AK9" s="377">
        <v>372</v>
      </c>
      <c r="AL9" s="377">
        <v>485</v>
      </c>
      <c r="AM9" s="377">
        <v>723</v>
      </c>
      <c r="AN9" s="377">
        <v>980</v>
      </c>
      <c r="AO9" s="377">
        <v>1263</v>
      </c>
      <c r="AP9" s="377">
        <v>1517</v>
      </c>
      <c r="AQ9" s="377">
        <v>2156</v>
      </c>
      <c r="AR9" s="377">
        <v>2527</v>
      </c>
      <c r="AS9" s="377">
        <v>3293</v>
      </c>
      <c r="AU9" s="290">
        <f>AE9+AF9</f>
        <v>285</v>
      </c>
    </row>
    <row r="10" spans="2:47" ht="13.5">
      <c r="B10" s="376" t="s">
        <v>76</v>
      </c>
      <c r="C10" s="372">
        <v>23</v>
      </c>
      <c r="D10" s="373">
        <v>16.55033460459092</v>
      </c>
      <c r="E10" s="372">
        <v>12</v>
      </c>
      <c r="F10" s="373">
        <v>8.427558115036168</v>
      </c>
      <c r="G10" s="374">
        <f t="shared" si="1"/>
        <v>35</v>
      </c>
      <c r="H10" s="375">
        <v>12.439579186806938</v>
      </c>
      <c r="J10" s="304"/>
      <c r="L10" s="304"/>
      <c r="M10" s="304"/>
      <c r="N10" s="304"/>
      <c r="AB10" s="350" t="s">
        <v>176</v>
      </c>
      <c r="AC10" s="377">
        <v>18</v>
      </c>
      <c r="AD10" s="377">
        <v>18</v>
      </c>
      <c r="AE10" s="377">
        <v>67</v>
      </c>
      <c r="AF10" s="377">
        <v>59</v>
      </c>
      <c r="AG10" s="377">
        <v>56</v>
      </c>
      <c r="AH10" s="377">
        <v>67</v>
      </c>
      <c r="AI10" s="377">
        <v>137</v>
      </c>
      <c r="AJ10" s="377">
        <v>179</v>
      </c>
      <c r="AK10" s="377">
        <v>241</v>
      </c>
      <c r="AL10" s="377">
        <v>352</v>
      </c>
      <c r="AM10" s="377">
        <v>576</v>
      </c>
      <c r="AN10" s="377">
        <v>691</v>
      </c>
      <c r="AO10" s="377">
        <v>870</v>
      </c>
      <c r="AP10" s="377">
        <v>1150</v>
      </c>
      <c r="AQ10" s="377">
        <v>1615</v>
      </c>
      <c r="AR10" s="377">
        <v>2368</v>
      </c>
      <c r="AS10" s="377">
        <v>6094</v>
      </c>
      <c r="AU10" s="290">
        <f>AE10+AF10</f>
        <v>126</v>
      </c>
    </row>
    <row r="11" spans="2:47" ht="13.5">
      <c r="B11" s="376" t="s">
        <v>77</v>
      </c>
      <c r="C11" s="372">
        <v>41</v>
      </c>
      <c r="D11" s="373">
        <v>31.81007060283963</v>
      </c>
      <c r="E11" s="372">
        <v>8</v>
      </c>
      <c r="F11" s="373">
        <v>5.708577137148565</v>
      </c>
      <c r="G11" s="374">
        <f t="shared" si="1"/>
        <v>49</v>
      </c>
      <c r="H11" s="375">
        <v>18.21358212838717</v>
      </c>
      <c r="J11" s="304"/>
      <c r="L11" s="304"/>
      <c r="M11" s="304"/>
      <c r="N11" s="304"/>
      <c r="AB11" s="350" t="s">
        <v>177</v>
      </c>
      <c r="AC11" s="350">
        <f aca="true" t="shared" si="2" ref="AC11:AS11">AC9+AC10</f>
        <v>37</v>
      </c>
      <c r="AD11" s="350">
        <f t="shared" si="2"/>
        <v>50</v>
      </c>
      <c r="AE11" s="350">
        <f t="shared" si="2"/>
        <v>197</v>
      </c>
      <c r="AF11" s="350">
        <f t="shared" si="2"/>
        <v>214</v>
      </c>
      <c r="AG11" s="350">
        <f t="shared" si="2"/>
        <v>177</v>
      </c>
      <c r="AH11" s="350">
        <f t="shared" si="2"/>
        <v>194</v>
      </c>
      <c r="AI11" s="350">
        <f t="shared" si="2"/>
        <v>328</v>
      </c>
      <c r="AJ11" s="350">
        <f t="shared" si="2"/>
        <v>436</v>
      </c>
      <c r="AK11" s="350">
        <f t="shared" si="2"/>
        <v>613</v>
      </c>
      <c r="AL11" s="350">
        <f t="shared" si="2"/>
        <v>837</v>
      </c>
      <c r="AM11" s="350">
        <f t="shared" si="2"/>
        <v>1299</v>
      </c>
      <c r="AN11" s="350">
        <f t="shared" si="2"/>
        <v>1671</v>
      </c>
      <c r="AO11" s="350">
        <f t="shared" si="2"/>
        <v>2133</v>
      </c>
      <c r="AP11" s="350">
        <f t="shared" si="2"/>
        <v>2667</v>
      </c>
      <c r="AQ11" s="350">
        <f t="shared" si="2"/>
        <v>3771</v>
      </c>
      <c r="AR11" s="350">
        <f t="shared" si="2"/>
        <v>4895</v>
      </c>
      <c r="AS11" s="350">
        <f t="shared" si="2"/>
        <v>9387</v>
      </c>
      <c r="AU11" s="290">
        <f>AE11+AF11</f>
        <v>411</v>
      </c>
    </row>
    <row r="12" spans="2:14" ht="12.75">
      <c r="B12" s="376" t="s">
        <v>78</v>
      </c>
      <c r="C12" s="372">
        <v>35</v>
      </c>
      <c r="D12" s="373">
        <v>23.943083869202354</v>
      </c>
      <c r="E12" s="372">
        <v>6</v>
      </c>
      <c r="F12" s="373">
        <v>3.716090672612412</v>
      </c>
      <c r="G12" s="374">
        <f t="shared" si="1"/>
        <v>41</v>
      </c>
      <c r="H12" s="375">
        <v>13.327265635157977</v>
      </c>
      <c r="J12" s="304"/>
      <c r="L12" s="304"/>
      <c r="M12" s="304"/>
      <c r="N12" s="304"/>
    </row>
    <row r="13" spans="2:45" ht="13.5">
      <c r="B13" s="376" t="s">
        <v>79</v>
      </c>
      <c r="C13" s="372">
        <v>35</v>
      </c>
      <c r="D13" s="373">
        <v>23.31002331002331</v>
      </c>
      <c r="E13" s="372">
        <v>14</v>
      </c>
      <c r="F13" s="373">
        <v>8.632916075723006</v>
      </c>
      <c r="G13" s="374">
        <f t="shared" si="1"/>
        <v>49</v>
      </c>
      <c r="H13" s="375">
        <v>15.689036885245901</v>
      </c>
      <c r="I13" s="378"/>
      <c r="J13" s="304"/>
      <c r="K13" s="378"/>
      <c r="L13" s="304"/>
      <c r="M13" s="304"/>
      <c r="N13" s="304"/>
      <c r="AC13" s="354" t="s">
        <v>72</v>
      </c>
      <c r="AD13" s="355" t="s">
        <v>73</v>
      </c>
      <c r="AE13" s="356" t="s">
        <v>74</v>
      </c>
      <c r="AF13" s="356" t="s">
        <v>75</v>
      </c>
      <c r="AG13" s="356" t="s">
        <v>76</v>
      </c>
      <c r="AH13" s="356" t="s">
        <v>77</v>
      </c>
      <c r="AI13" s="356" t="s">
        <v>78</v>
      </c>
      <c r="AJ13" s="356" t="s">
        <v>79</v>
      </c>
      <c r="AK13" s="356" t="s">
        <v>80</v>
      </c>
      <c r="AL13" s="356" t="s">
        <v>81</v>
      </c>
      <c r="AM13" s="356" t="s">
        <v>82</v>
      </c>
      <c r="AN13" s="356" t="s">
        <v>83</v>
      </c>
      <c r="AO13" s="356" t="s">
        <v>84</v>
      </c>
      <c r="AP13" s="356" t="s">
        <v>85</v>
      </c>
      <c r="AQ13" s="356" t="s">
        <v>86</v>
      </c>
      <c r="AR13" s="356" t="s">
        <v>87</v>
      </c>
      <c r="AS13" s="356" t="s">
        <v>23</v>
      </c>
    </row>
    <row r="14" spans="2:47" ht="13.5">
      <c r="B14" s="376" t="s">
        <v>80</v>
      </c>
      <c r="C14" s="372">
        <v>36</v>
      </c>
      <c r="D14" s="373">
        <v>23.014959723820482</v>
      </c>
      <c r="E14" s="372">
        <v>13</v>
      </c>
      <c r="F14" s="373">
        <v>7.820019249278152</v>
      </c>
      <c r="G14" s="374">
        <f t="shared" si="1"/>
        <v>49</v>
      </c>
      <c r="H14" s="375">
        <v>15.186734852006818</v>
      </c>
      <c r="J14" s="304"/>
      <c r="L14" s="304"/>
      <c r="M14" s="304"/>
      <c r="N14" s="304"/>
      <c r="AB14" s="350" t="s">
        <v>178</v>
      </c>
      <c r="AC14" s="337">
        <f aca="true" t="shared" si="3" ref="AC14:AS16">AC5/AC9</f>
        <v>0</v>
      </c>
      <c r="AD14" s="337">
        <f t="shared" si="3"/>
        <v>0.15625</v>
      </c>
      <c r="AE14" s="337">
        <f t="shared" si="3"/>
        <v>0.3230769230769231</v>
      </c>
      <c r="AF14" s="337">
        <f t="shared" si="3"/>
        <v>0.32903225806451614</v>
      </c>
      <c r="AG14" s="337">
        <f t="shared" si="3"/>
        <v>0.19008264462809918</v>
      </c>
      <c r="AH14" s="337">
        <f t="shared" si="3"/>
        <v>0.3228346456692913</v>
      </c>
      <c r="AI14" s="337">
        <f t="shared" si="3"/>
        <v>0.18324607329842932</v>
      </c>
      <c r="AJ14" s="337">
        <f t="shared" si="3"/>
        <v>0.13618677042801555</v>
      </c>
      <c r="AK14" s="337">
        <f t="shared" si="3"/>
        <v>0.0967741935483871</v>
      </c>
      <c r="AL14" s="337">
        <f t="shared" si="3"/>
        <v>0.08041237113402062</v>
      </c>
      <c r="AM14" s="337">
        <f t="shared" si="3"/>
        <v>0.03734439834024896</v>
      </c>
      <c r="AN14" s="337">
        <f t="shared" si="3"/>
        <v>0.018367346938775512</v>
      </c>
      <c r="AO14" s="337">
        <f t="shared" si="3"/>
        <v>0.00395882818685669</v>
      </c>
      <c r="AP14" s="337">
        <f t="shared" si="3"/>
        <v>0.0065919578114700065</v>
      </c>
      <c r="AQ14" s="337">
        <f t="shared" si="3"/>
        <v>0.0027829313543599257</v>
      </c>
      <c r="AR14" s="337">
        <f t="shared" si="3"/>
        <v>0.004352987732489117</v>
      </c>
      <c r="AS14" s="337">
        <f t="shared" si="3"/>
        <v>0.0021257212268448226</v>
      </c>
      <c r="AT14" s="290" t="s">
        <v>6</v>
      </c>
      <c r="AU14" s="337">
        <f>AU5/AU9</f>
        <v>0.3263157894736842</v>
      </c>
    </row>
    <row r="15" spans="2:47" ht="13.5">
      <c r="B15" s="376" t="s">
        <v>81</v>
      </c>
      <c r="C15" s="372">
        <v>39</v>
      </c>
      <c r="D15" s="373">
        <v>28.011204481792717</v>
      </c>
      <c r="E15" s="372">
        <v>7</v>
      </c>
      <c r="F15" s="373">
        <v>4.83358652119873</v>
      </c>
      <c r="G15" s="374">
        <f t="shared" si="1"/>
        <v>46</v>
      </c>
      <c r="H15" s="375">
        <v>16.194331983805668</v>
      </c>
      <c r="J15" s="304"/>
      <c r="L15" s="304"/>
      <c r="M15" s="304"/>
      <c r="N15" s="304"/>
      <c r="AB15" s="350" t="s">
        <v>179</v>
      </c>
      <c r="AC15" s="337">
        <f t="shared" si="3"/>
        <v>0</v>
      </c>
      <c r="AD15" s="337">
        <f t="shared" si="3"/>
        <v>0.2222222222222222</v>
      </c>
      <c r="AE15" s="337">
        <f t="shared" si="3"/>
        <v>0.1791044776119403</v>
      </c>
      <c r="AF15" s="337">
        <f t="shared" si="3"/>
        <v>0.15254237288135594</v>
      </c>
      <c r="AG15" s="337">
        <f t="shared" si="3"/>
        <v>0.21428571428571427</v>
      </c>
      <c r="AH15" s="337">
        <f t="shared" si="3"/>
        <v>0.11940298507462686</v>
      </c>
      <c r="AI15" s="337">
        <f t="shared" si="3"/>
        <v>0.043795620437956206</v>
      </c>
      <c r="AJ15" s="337">
        <f t="shared" si="3"/>
        <v>0.0782122905027933</v>
      </c>
      <c r="AK15" s="337">
        <f t="shared" si="3"/>
        <v>0.05394190871369295</v>
      </c>
      <c r="AL15" s="337">
        <f t="shared" si="3"/>
        <v>0.019886363636363636</v>
      </c>
      <c r="AM15" s="337">
        <f t="shared" si="3"/>
        <v>0.017361111111111112</v>
      </c>
      <c r="AN15" s="337">
        <f t="shared" si="3"/>
        <v>0.010130246020260492</v>
      </c>
      <c r="AO15" s="337">
        <f t="shared" si="3"/>
        <v>0.0034482758620689655</v>
      </c>
      <c r="AP15" s="337">
        <f t="shared" si="3"/>
        <v>0.0017391304347826088</v>
      </c>
      <c r="AQ15" s="337">
        <f t="shared" si="3"/>
        <v>0.0006191950464396285</v>
      </c>
      <c r="AR15" s="337">
        <f t="shared" si="3"/>
        <v>0.0021114864864864866</v>
      </c>
      <c r="AS15" s="337">
        <f t="shared" si="3"/>
        <v>0.0003281916639317361</v>
      </c>
      <c r="AT15" s="290" t="s">
        <v>7</v>
      </c>
      <c r="AU15" s="337">
        <f>AU6/AU10</f>
        <v>0.16666666666666666</v>
      </c>
    </row>
    <row r="16" spans="2:47" ht="13.5">
      <c r="B16" s="376" t="s">
        <v>82</v>
      </c>
      <c r="C16" s="372">
        <v>27</v>
      </c>
      <c r="D16" s="373">
        <v>22.1911728445796</v>
      </c>
      <c r="E16" s="372">
        <v>10</v>
      </c>
      <c r="F16" s="373">
        <v>7.9611495900007965</v>
      </c>
      <c r="G16" s="374">
        <f t="shared" si="1"/>
        <v>37</v>
      </c>
      <c r="H16" s="375">
        <v>14.962190141129847</v>
      </c>
      <c r="J16" s="304"/>
      <c r="L16" s="304"/>
      <c r="M16" s="304"/>
      <c r="N16" s="304"/>
      <c r="AB16" s="350" t="s">
        <v>180</v>
      </c>
      <c r="AC16" s="337">
        <f t="shared" si="3"/>
        <v>0</v>
      </c>
      <c r="AD16" s="337">
        <f t="shared" si="3"/>
        <v>0.18</v>
      </c>
      <c r="AE16" s="337">
        <f t="shared" si="3"/>
        <v>0.27411167512690354</v>
      </c>
      <c r="AF16" s="337">
        <f t="shared" si="3"/>
        <v>0.2803738317757009</v>
      </c>
      <c r="AG16" s="337">
        <f t="shared" si="3"/>
        <v>0.1977401129943503</v>
      </c>
      <c r="AH16" s="337">
        <f t="shared" si="3"/>
        <v>0.25257731958762886</v>
      </c>
      <c r="AI16" s="337">
        <f t="shared" si="3"/>
        <v>0.125</v>
      </c>
      <c r="AJ16" s="337">
        <f t="shared" si="3"/>
        <v>0.11238532110091744</v>
      </c>
      <c r="AK16" s="337">
        <f t="shared" si="3"/>
        <v>0.0799347471451876</v>
      </c>
      <c r="AL16" s="337">
        <f t="shared" si="3"/>
        <v>0.054958183990442055</v>
      </c>
      <c r="AM16" s="337">
        <f t="shared" si="3"/>
        <v>0.02848344880677444</v>
      </c>
      <c r="AN16" s="337">
        <f t="shared" si="3"/>
        <v>0.014961101137043686</v>
      </c>
      <c r="AO16" s="337">
        <f t="shared" si="3"/>
        <v>0.003750586029067042</v>
      </c>
      <c r="AP16" s="337">
        <f t="shared" si="3"/>
        <v>0.0044994375703037125</v>
      </c>
      <c r="AQ16" s="337">
        <f t="shared" si="3"/>
        <v>0.0018562715460090163</v>
      </c>
      <c r="AR16" s="337">
        <f t="shared" si="3"/>
        <v>0.003268641470888662</v>
      </c>
      <c r="AS16" s="337">
        <f t="shared" si="3"/>
        <v>0.0009587727708533077</v>
      </c>
      <c r="AT16" s="290" t="s">
        <v>0</v>
      </c>
      <c r="AU16" s="337">
        <f>AU7/AU11</f>
        <v>0.2773722627737226</v>
      </c>
    </row>
    <row r="17" spans="2:14" ht="12.75">
      <c r="B17" s="376" t="s">
        <v>83</v>
      </c>
      <c r="C17" s="372">
        <v>18</v>
      </c>
      <c r="D17" s="373">
        <v>16.52892561983471</v>
      </c>
      <c r="E17" s="372">
        <v>7</v>
      </c>
      <c r="F17" s="373">
        <v>6.2133854074205574</v>
      </c>
      <c r="G17" s="374">
        <f t="shared" si="1"/>
        <v>25</v>
      </c>
      <c r="H17" s="375">
        <v>11.283625203105254</v>
      </c>
      <c r="J17" s="304"/>
      <c r="L17" s="304"/>
      <c r="M17" s="304"/>
      <c r="N17" s="304"/>
    </row>
    <row r="18" spans="2:47" ht="13.5">
      <c r="B18" s="376" t="s">
        <v>84</v>
      </c>
      <c r="C18" s="372">
        <v>5</v>
      </c>
      <c r="D18" s="373">
        <v>5.97943075819182</v>
      </c>
      <c r="E18" s="372">
        <v>3</v>
      </c>
      <c r="F18" s="373">
        <v>3.421142661648991</v>
      </c>
      <c r="G18" s="374">
        <f t="shared" si="1"/>
        <v>8</v>
      </c>
      <c r="H18" s="375">
        <v>4.669896678535987</v>
      </c>
      <c r="J18" s="304"/>
      <c r="L18" s="304"/>
      <c r="M18" s="304"/>
      <c r="N18" s="304"/>
      <c r="AB18" s="350" t="s">
        <v>181</v>
      </c>
      <c r="AC18" s="379">
        <v>2</v>
      </c>
      <c r="AD18" s="379">
        <v>2</v>
      </c>
      <c r="AE18" s="379">
        <v>10</v>
      </c>
      <c r="AF18" s="379">
        <v>5</v>
      </c>
      <c r="AG18" s="379">
        <v>13</v>
      </c>
      <c r="AH18" s="379">
        <v>17</v>
      </c>
      <c r="AI18" s="379">
        <v>27</v>
      </c>
      <c r="AJ18" s="379">
        <v>57</v>
      </c>
      <c r="AK18" s="379">
        <v>105</v>
      </c>
      <c r="AL18" s="379">
        <v>178</v>
      </c>
      <c r="AM18" s="379">
        <v>281</v>
      </c>
      <c r="AN18" s="379">
        <v>418</v>
      </c>
      <c r="AO18" s="379">
        <v>538</v>
      </c>
      <c r="AP18" s="379">
        <v>672</v>
      </c>
      <c r="AQ18" s="379">
        <v>720</v>
      </c>
      <c r="AR18" s="379">
        <v>713</v>
      </c>
      <c r="AS18" s="379">
        <v>637</v>
      </c>
      <c r="AU18" s="290">
        <f>AE18+AF18</f>
        <v>15</v>
      </c>
    </row>
    <row r="19" spans="2:47" ht="13.5">
      <c r="B19" s="376" t="s">
        <v>85</v>
      </c>
      <c r="C19" s="372">
        <v>10</v>
      </c>
      <c r="D19" s="373">
        <v>16.01281024819856</v>
      </c>
      <c r="E19" s="372">
        <v>2</v>
      </c>
      <c r="F19" s="373">
        <v>2.932981375568265</v>
      </c>
      <c r="G19" s="374">
        <f t="shared" si="1"/>
        <v>12</v>
      </c>
      <c r="H19" s="375">
        <v>9.186251243971522</v>
      </c>
      <c r="J19" s="304"/>
      <c r="L19" s="304"/>
      <c r="M19" s="304"/>
      <c r="N19" s="304"/>
      <c r="AB19" s="350" t="s">
        <v>182</v>
      </c>
      <c r="AC19" s="379">
        <v>3</v>
      </c>
      <c r="AD19" s="379">
        <v>4</v>
      </c>
      <c r="AE19" s="379">
        <v>3</v>
      </c>
      <c r="AF19" s="379">
        <v>4</v>
      </c>
      <c r="AG19" s="379">
        <v>15</v>
      </c>
      <c r="AH19" s="379">
        <v>19</v>
      </c>
      <c r="AI19" s="379">
        <v>51</v>
      </c>
      <c r="AJ19" s="379">
        <v>95</v>
      </c>
      <c r="AK19" s="379">
        <v>150</v>
      </c>
      <c r="AL19" s="379">
        <v>248</v>
      </c>
      <c r="AM19" s="379">
        <v>272</v>
      </c>
      <c r="AN19" s="379">
        <v>361</v>
      </c>
      <c r="AO19" s="379">
        <v>437</v>
      </c>
      <c r="AP19" s="379">
        <v>489</v>
      </c>
      <c r="AQ19" s="379">
        <v>502</v>
      </c>
      <c r="AR19" s="379">
        <v>575</v>
      </c>
      <c r="AS19" s="379">
        <v>798</v>
      </c>
      <c r="AU19" s="290">
        <f>AE19+AF19</f>
        <v>7</v>
      </c>
    </row>
    <row r="20" spans="2:47" ht="13.5">
      <c r="B20" s="376" t="s">
        <v>86</v>
      </c>
      <c r="C20" s="372">
        <v>6</v>
      </c>
      <c r="D20" s="373">
        <v>12.404382881951623</v>
      </c>
      <c r="E20" s="372">
        <v>1</v>
      </c>
      <c r="F20" s="373">
        <v>1.7717930545712262</v>
      </c>
      <c r="G20" s="374">
        <f t="shared" si="1"/>
        <v>7</v>
      </c>
      <c r="H20" s="375">
        <v>6.678752027478294</v>
      </c>
      <c r="L20" s="304"/>
      <c r="M20" s="304"/>
      <c r="N20" s="304"/>
      <c r="AB20" s="350" t="s">
        <v>183</v>
      </c>
      <c r="AC20" s="380">
        <f aca="true" t="shared" si="4" ref="AC20:AS20">AC18+AC19</f>
        <v>5</v>
      </c>
      <c r="AD20" s="380">
        <f t="shared" si="4"/>
        <v>6</v>
      </c>
      <c r="AE20" s="380">
        <f t="shared" si="4"/>
        <v>13</v>
      </c>
      <c r="AF20" s="380">
        <f t="shared" si="4"/>
        <v>9</v>
      </c>
      <c r="AG20" s="380">
        <f t="shared" si="4"/>
        <v>28</v>
      </c>
      <c r="AH20" s="380">
        <f t="shared" si="4"/>
        <v>36</v>
      </c>
      <c r="AI20" s="380">
        <f t="shared" si="4"/>
        <v>78</v>
      </c>
      <c r="AJ20" s="380">
        <f t="shared" si="4"/>
        <v>152</v>
      </c>
      <c r="AK20" s="380">
        <f t="shared" si="4"/>
        <v>255</v>
      </c>
      <c r="AL20" s="380">
        <f t="shared" si="4"/>
        <v>426</v>
      </c>
      <c r="AM20" s="380">
        <f t="shared" si="4"/>
        <v>553</v>
      </c>
      <c r="AN20" s="380">
        <f t="shared" si="4"/>
        <v>779</v>
      </c>
      <c r="AO20" s="380">
        <f t="shared" si="4"/>
        <v>975</v>
      </c>
      <c r="AP20" s="380">
        <f t="shared" si="4"/>
        <v>1161</v>
      </c>
      <c r="AQ20" s="380">
        <f t="shared" si="4"/>
        <v>1222</v>
      </c>
      <c r="AR20" s="380">
        <f t="shared" si="4"/>
        <v>1288</v>
      </c>
      <c r="AS20" s="380">
        <f t="shared" si="4"/>
        <v>1435</v>
      </c>
      <c r="AU20" s="290">
        <f>AE20+AF20</f>
        <v>22</v>
      </c>
    </row>
    <row r="21" spans="2:14" ht="12.75">
      <c r="B21" s="376" t="s">
        <v>87</v>
      </c>
      <c r="C21" s="372">
        <v>11</v>
      </c>
      <c r="D21" s="373">
        <v>32.486709982279976</v>
      </c>
      <c r="E21" s="372">
        <v>5</v>
      </c>
      <c r="F21" s="373">
        <v>11.020498126515319</v>
      </c>
      <c r="G21" s="374">
        <f t="shared" si="1"/>
        <v>16</v>
      </c>
      <c r="H21" s="375">
        <v>20.194370819134168</v>
      </c>
      <c r="J21" s="304"/>
      <c r="L21" s="304"/>
      <c r="M21" s="304"/>
      <c r="N21" s="304"/>
    </row>
    <row r="22" spans="2:47" ht="13.5">
      <c r="B22" s="381" t="s">
        <v>23</v>
      </c>
      <c r="C22" s="382">
        <v>7</v>
      </c>
      <c r="D22" s="383">
        <v>31.46067415730337</v>
      </c>
      <c r="E22" s="382">
        <v>2</v>
      </c>
      <c r="F22" s="383">
        <v>4.512635379061372</v>
      </c>
      <c r="G22" s="384">
        <f t="shared" si="1"/>
        <v>9</v>
      </c>
      <c r="H22" s="385">
        <v>13.517572844698108</v>
      </c>
      <c r="L22" s="304"/>
      <c r="M22" s="304"/>
      <c r="N22" s="304"/>
      <c r="AB22" s="350" t="s">
        <v>184</v>
      </c>
      <c r="AC22" s="386">
        <f>AC18/AC9</f>
        <v>0.10526315789473684</v>
      </c>
      <c r="AD22" s="386">
        <f aca="true" t="shared" si="5" ref="AD22:AU24">AD18/AD9</f>
        <v>0.0625</v>
      </c>
      <c r="AE22" s="386">
        <f t="shared" si="5"/>
        <v>0.07692307692307693</v>
      </c>
      <c r="AF22" s="386">
        <f t="shared" si="5"/>
        <v>0.03225806451612903</v>
      </c>
      <c r="AG22" s="386">
        <f t="shared" si="5"/>
        <v>0.10743801652892562</v>
      </c>
      <c r="AH22" s="386">
        <f t="shared" si="5"/>
        <v>0.13385826771653545</v>
      </c>
      <c r="AI22" s="386">
        <f t="shared" si="5"/>
        <v>0.14136125654450263</v>
      </c>
      <c r="AJ22" s="386">
        <f t="shared" si="5"/>
        <v>0.22178988326848248</v>
      </c>
      <c r="AK22" s="386">
        <f t="shared" si="5"/>
        <v>0.28225806451612906</v>
      </c>
      <c r="AL22" s="386">
        <f t="shared" si="5"/>
        <v>0.3670103092783505</v>
      </c>
      <c r="AM22" s="386">
        <f t="shared" si="5"/>
        <v>0.38865836791147995</v>
      </c>
      <c r="AN22" s="386">
        <f t="shared" si="5"/>
        <v>0.42653061224489797</v>
      </c>
      <c r="AO22" s="386">
        <f t="shared" si="5"/>
        <v>0.4259699129057799</v>
      </c>
      <c r="AP22" s="386">
        <f t="shared" si="5"/>
        <v>0.44297956493078444</v>
      </c>
      <c r="AQ22" s="386">
        <f t="shared" si="5"/>
        <v>0.3339517625231911</v>
      </c>
      <c r="AR22" s="386">
        <f t="shared" si="5"/>
        <v>0.2821527502967946</v>
      </c>
      <c r="AS22" s="386">
        <f t="shared" si="5"/>
        <v>0.19344063164287884</v>
      </c>
      <c r="AU22" s="386">
        <f t="shared" si="5"/>
        <v>0.05263157894736842</v>
      </c>
    </row>
    <row r="23" spans="2:47" ht="13.5">
      <c r="B23" s="387" t="s">
        <v>0</v>
      </c>
      <c r="C23" s="388">
        <f>SUM(C6:C22)</f>
        <v>391</v>
      </c>
      <c r="D23" s="389">
        <v>17.840710084783073</v>
      </c>
      <c r="E23" s="388">
        <f>SUM(E6:E22)</f>
        <v>115</v>
      </c>
      <c r="F23" s="389">
        <v>4.957894691555232</v>
      </c>
      <c r="G23" s="388">
        <f>SUM(G6:G22)</f>
        <v>506</v>
      </c>
      <c r="H23" s="389">
        <v>11.246986877758474</v>
      </c>
      <c r="J23" s="378"/>
      <c r="AB23" s="350" t="s">
        <v>185</v>
      </c>
      <c r="AC23" s="386">
        <f aca="true" t="shared" si="6" ref="AC23:AR24">AC19/AC10</f>
        <v>0.16666666666666666</v>
      </c>
      <c r="AD23" s="386">
        <f t="shared" si="6"/>
        <v>0.2222222222222222</v>
      </c>
      <c r="AE23" s="386">
        <f t="shared" si="6"/>
        <v>0.04477611940298507</v>
      </c>
      <c r="AF23" s="386">
        <f t="shared" si="6"/>
        <v>0.06779661016949153</v>
      </c>
      <c r="AG23" s="386">
        <f t="shared" si="6"/>
        <v>0.26785714285714285</v>
      </c>
      <c r="AH23" s="386">
        <f t="shared" si="6"/>
        <v>0.2835820895522388</v>
      </c>
      <c r="AI23" s="386">
        <f t="shared" si="6"/>
        <v>0.3722627737226277</v>
      </c>
      <c r="AJ23" s="386">
        <f t="shared" si="6"/>
        <v>0.5307262569832403</v>
      </c>
      <c r="AK23" s="386">
        <f t="shared" si="6"/>
        <v>0.6224066390041494</v>
      </c>
      <c r="AL23" s="386">
        <f t="shared" si="6"/>
        <v>0.7045454545454546</v>
      </c>
      <c r="AM23" s="386">
        <f t="shared" si="6"/>
        <v>0.4722222222222222</v>
      </c>
      <c r="AN23" s="386">
        <f t="shared" si="6"/>
        <v>0.5224312590448625</v>
      </c>
      <c r="AO23" s="386">
        <f t="shared" si="6"/>
        <v>0.5022988505747127</v>
      </c>
      <c r="AP23" s="386">
        <f t="shared" si="6"/>
        <v>0.4252173913043478</v>
      </c>
      <c r="AQ23" s="386">
        <f t="shared" si="6"/>
        <v>0.3108359133126935</v>
      </c>
      <c r="AR23" s="386">
        <f t="shared" si="6"/>
        <v>0.24282094594594594</v>
      </c>
      <c r="AS23" s="386">
        <f t="shared" si="5"/>
        <v>0.1309484739087627</v>
      </c>
      <c r="AU23" s="386">
        <f t="shared" si="5"/>
        <v>0.05555555555555555</v>
      </c>
    </row>
    <row r="24" spans="28:47" ht="13.5">
      <c r="AB24" s="350" t="s">
        <v>186</v>
      </c>
      <c r="AC24" s="386">
        <f t="shared" si="6"/>
        <v>0.13513513513513514</v>
      </c>
      <c r="AD24" s="386">
        <f t="shared" si="5"/>
        <v>0.12</v>
      </c>
      <c r="AE24" s="386">
        <f t="shared" si="5"/>
        <v>0.06598984771573604</v>
      </c>
      <c r="AF24" s="386">
        <f t="shared" si="5"/>
        <v>0.04205607476635514</v>
      </c>
      <c r="AG24" s="386">
        <f t="shared" si="5"/>
        <v>0.15819209039548024</v>
      </c>
      <c r="AH24" s="386">
        <f t="shared" si="5"/>
        <v>0.18556701030927836</v>
      </c>
      <c r="AI24" s="386">
        <f t="shared" si="5"/>
        <v>0.23780487804878048</v>
      </c>
      <c r="AJ24" s="386">
        <f t="shared" si="5"/>
        <v>0.3486238532110092</v>
      </c>
      <c r="AK24" s="386">
        <f t="shared" si="5"/>
        <v>0.4159869494290375</v>
      </c>
      <c r="AL24" s="386">
        <f t="shared" si="5"/>
        <v>0.5089605734767025</v>
      </c>
      <c r="AM24" s="386">
        <f t="shared" si="5"/>
        <v>0.4257120862201694</v>
      </c>
      <c r="AN24" s="386">
        <f t="shared" si="5"/>
        <v>0.46618791143028127</v>
      </c>
      <c r="AO24" s="386">
        <f t="shared" si="5"/>
        <v>0.4571026722925457</v>
      </c>
      <c r="AP24" s="386">
        <f t="shared" si="5"/>
        <v>0.43532058492688414</v>
      </c>
      <c r="AQ24" s="386">
        <f t="shared" si="5"/>
        <v>0.32405197560328824</v>
      </c>
      <c r="AR24" s="386">
        <f t="shared" si="5"/>
        <v>0.2631256384065373</v>
      </c>
      <c r="AS24" s="386">
        <f t="shared" si="5"/>
        <v>0.1528709917971663</v>
      </c>
      <c r="AU24" s="386">
        <f t="shared" si="5"/>
        <v>0.0535279805352798</v>
      </c>
    </row>
    <row r="26" ht="12.75">
      <c r="A26" s="289"/>
    </row>
    <row r="27" spans="1:16" ht="12.75">
      <c r="A27" s="307"/>
      <c r="B27" s="307"/>
      <c r="C27" s="307"/>
      <c r="D27" s="307"/>
      <c r="E27" s="307"/>
      <c r="F27" s="353"/>
      <c r="G27" s="353"/>
      <c r="H27" s="353"/>
      <c r="J27" s="307"/>
      <c r="K27" s="307"/>
      <c r="L27" s="307"/>
      <c r="M27" s="307"/>
      <c r="N27" s="307"/>
      <c r="O27" s="307"/>
      <c r="P27" s="353"/>
    </row>
    <row r="28" spans="15:16" ht="12.75">
      <c r="O28" s="353"/>
      <c r="P28" s="353"/>
    </row>
    <row r="39" ht="12.75">
      <c r="P39" s="289"/>
    </row>
    <row r="40" ht="12.75">
      <c r="P40" s="289"/>
    </row>
    <row r="41" ht="12.75">
      <c r="P41" s="289"/>
    </row>
    <row r="64" ht="12.75">
      <c r="A64" s="289"/>
    </row>
    <row r="65" spans="17:26" ht="12.75">
      <c r="Q65" s="379"/>
      <c r="R65" s="304"/>
      <c r="S65" s="304"/>
      <c r="T65" s="304"/>
      <c r="U65" s="379"/>
      <c r="V65" s="390"/>
      <c r="W65" s="304"/>
      <c r="Y65" s="306"/>
      <c r="Z65" s="306"/>
    </row>
    <row r="66" spans="17:26" ht="12.75">
      <c r="Q66" s="379"/>
      <c r="R66" s="304"/>
      <c r="S66" s="304"/>
      <c r="T66" s="304"/>
      <c r="U66" s="379"/>
      <c r="V66" s="390"/>
      <c r="W66" s="304"/>
      <c r="X66" s="304"/>
      <c r="Y66" s="306"/>
      <c r="Z66" s="306"/>
    </row>
    <row r="67" spans="17:26" ht="12.75">
      <c r="Q67" s="379"/>
      <c r="R67" s="304"/>
      <c r="S67" s="304"/>
      <c r="T67" s="304"/>
      <c r="U67" s="379"/>
      <c r="V67" s="390"/>
      <c r="W67" s="304"/>
      <c r="X67" s="304"/>
      <c r="Y67" s="306"/>
      <c r="Z67" s="306"/>
    </row>
    <row r="68" spans="17:26" ht="12.75">
      <c r="Q68" s="379"/>
      <c r="R68" s="304"/>
      <c r="S68" s="304"/>
      <c r="T68" s="304"/>
      <c r="U68" s="379"/>
      <c r="V68" s="390"/>
      <c r="W68" s="304"/>
      <c r="X68" s="304"/>
      <c r="Y68" s="306"/>
      <c r="Z68" s="306"/>
    </row>
    <row r="69" spans="17:26" ht="12.75">
      <c r="Q69" s="379"/>
      <c r="R69" s="304"/>
      <c r="S69" s="304"/>
      <c r="T69" s="304"/>
      <c r="U69" s="379"/>
      <c r="V69" s="390"/>
      <c r="W69" s="304"/>
      <c r="X69" s="304"/>
      <c r="Y69" s="306"/>
      <c r="Z69" s="306"/>
    </row>
    <row r="70" spans="17:26" ht="12.75">
      <c r="Q70" s="379"/>
      <c r="R70" s="304"/>
      <c r="S70" s="304"/>
      <c r="T70" s="304"/>
      <c r="U70" s="379"/>
      <c r="V70" s="390"/>
      <c r="W70" s="304"/>
      <c r="Y70" s="306"/>
      <c r="Z70" s="306"/>
    </row>
    <row r="71" spans="17:26" ht="12.75">
      <c r="Q71" s="379"/>
      <c r="R71" s="304"/>
      <c r="S71" s="304"/>
      <c r="T71" s="304"/>
      <c r="U71" s="379"/>
      <c r="V71" s="390"/>
      <c r="W71" s="304"/>
      <c r="Y71" s="306"/>
      <c r="Z71" s="306"/>
    </row>
    <row r="72" spans="17:26" ht="12.75">
      <c r="Q72" s="379"/>
      <c r="R72" s="304"/>
      <c r="S72" s="304"/>
      <c r="T72" s="304"/>
      <c r="U72" s="379"/>
      <c r="V72" s="390"/>
      <c r="W72" s="304"/>
      <c r="Y72" s="306"/>
      <c r="Z72" s="306"/>
    </row>
    <row r="73" spans="17:26" ht="12.75">
      <c r="Q73" s="379"/>
      <c r="R73" s="304"/>
      <c r="S73" s="304"/>
      <c r="T73" s="304"/>
      <c r="U73" s="379"/>
      <c r="V73" s="390"/>
      <c r="W73" s="304"/>
      <c r="Y73" s="306"/>
      <c r="Z73" s="306"/>
    </row>
    <row r="74" spans="17:26" ht="12.75">
      <c r="Q74" s="379"/>
      <c r="R74" s="304"/>
      <c r="S74" s="304"/>
      <c r="T74" s="304"/>
      <c r="U74" s="379"/>
      <c r="V74" s="390"/>
      <c r="W74" s="304"/>
      <c r="Y74" s="306"/>
      <c r="Z74" s="306"/>
    </row>
    <row r="75" spans="17:26" ht="12.75">
      <c r="Q75" s="379"/>
      <c r="R75" s="304"/>
      <c r="S75" s="304"/>
      <c r="T75" s="304"/>
      <c r="U75" s="379"/>
      <c r="V75" s="390"/>
      <c r="W75" s="304"/>
      <c r="Y75" s="306"/>
      <c r="Z75" s="306"/>
    </row>
    <row r="76" spans="17:26" ht="12.75">
      <c r="Q76" s="379"/>
      <c r="R76" s="304"/>
      <c r="S76" s="304"/>
      <c r="T76" s="304"/>
      <c r="U76" s="379"/>
      <c r="V76" s="390"/>
      <c r="W76" s="304"/>
      <c r="Y76" s="306"/>
      <c r="Z76" s="306"/>
    </row>
    <row r="77" spans="17:26" ht="12.75">
      <c r="Q77" s="379"/>
      <c r="R77" s="304"/>
      <c r="S77" s="304"/>
      <c r="T77" s="304"/>
      <c r="U77" s="379"/>
      <c r="V77" s="390"/>
      <c r="W77" s="304"/>
      <c r="Y77" s="306"/>
      <c r="Z77" s="306"/>
    </row>
    <row r="78" spans="17:23" ht="12.75">
      <c r="Q78" s="379"/>
      <c r="R78" s="304"/>
      <c r="S78" s="304"/>
      <c r="T78" s="304"/>
      <c r="U78" s="379"/>
      <c r="V78" s="390"/>
      <c r="W78" s="304"/>
    </row>
    <row r="79" spans="17:23" ht="12.75">
      <c r="Q79" s="379"/>
      <c r="R79" s="304"/>
      <c r="S79" s="304"/>
      <c r="T79" s="304"/>
      <c r="U79" s="379"/>
      <c r="V79" s="390"/>
      <c r="W79" s="304"/>
    </row>
    <row r="85" spans="1:17" ht="12.75">
      <c r="A85" s="289"/>
      <c r="Q85" s="379"/>
    </row>
    <row r="86" spans="17:23" ht="12.75">
      <c r="Q86" s="379"/>
      <c r="R86" s="304"/>
      <c r="S86" s="304"/>
      <c r="T86" s="304"/>
      <c r="W86" s="304"/>
    </row>
    <row r="87" spans="17:26" ht="12.75">
      <c r="Q87" s="379"/>
      <c r="R87" s="304"/>
      <c r="S87" s="304"/>
      <c r="T87" s="304"/>
      <c r="V87" s="304"/>
      <c r="W87" s="304"/>
      <c r="X87" s="304"/>
      <c r="Y87" s="306"/>
      <c r="Z87" s="306"/>
    </row>
    <row r="88" spans="17:26" ht="12.75">
      <c r="Q88" s="379"/>
      <c r="R88" s="304"/>
      <c r="S88" s="304"/>
      <c r="T88" s="304"/>
      <c r="V88" s="304"/>
      <c r="W88" s="304"/>
      <c r="X88" s="304"/>
      <c r="Y88" s="306"/>
      <c r="Z88" s="306"/>
    </row>
    <row r="89" spans="17:26" ht="12.75">
      <c r="Q89" s="379"/>
      <c r="R89" s="304"/>
      <c r="S89" s="304"/>
      <c r="T89" s="304"/>
      <c r="V89" s="304"/>
      <c r="W89" s="304"/>
      <c r="X89" s="304"/>
      <c r="Y89" s="306"/>
      <c r="Z89" s="306"/>
    </row>
    <row r="90" spans="17:26" ht="12.75">
      <c r="Q90" s="379"/>
      <c r="R90" s="304"/>
      <c r="S90" s="304"/>
      <c r="T90" s="304"/>
      <c r="V90" s="304"/>
      <c r="W90" s="304"/>
      <c r="X90" s="304"/>
      <c r="Y90" s="306"/>
      <c r="Z90" s="306"/>
    </row>
    <row r="91" spans="17:26" ht="12.75">
      <c r="Q91" s="379"/>
      <c r="R91" s="304"/>
      <c r="S91" s="304"/>
      <c r="T91" s="304"/>
      <c r="V91" s="304"/>
      <c r="W91" s="304"/>
      <c r="X91" s="304"/>
      <c r="Y91" s="306"/>
      <c r="Z91" s="306"/>
    </row>
    <row r="92" spans="17:26" ht="12.75">
      <c r="Q92" s="379"/>
      <c r="R92" s="304"/>
      <c r="S92" s="304"/>
      <c r="T92" s="304"/>
      <c r="V92" s="304"/>
      <c r="W92" s="304"/>
      <c r="X92" s="304"/>
      <c r="Y92" s="306"/>
      <c r="Z92" s="306"/>
    </row>
    <row r="93" spans="17:26" ht="12.75">
      <c r="Q93" s="379"/>
      <c r="R93" s="304"/>
      <c r="S93" s="304"/>
      <c r="T93" s="304"/>
      <c r="V93" s="304"/>
      <c r="W93" s="304"/>
      <c r="X93" s="304"/>
      <c r="Y93" s="306"/>
      <c r="Z93" s="306"/>
    </row>
    <row r="94" spans="17:24" ht="12.75">
      <c r="Q94" s="379"/>
      <c r="R94" s="304"/>
      <c r="S94" s="304"/>
      <c r="T94" s="304"/>
      <c r="V94" s="304"/>
      <c r="W94" s="304"/>
      <c r="X94" s="304"/>
    </row>
    <row r="95" spans="17:23" ht="12.75">
      <c r="Q95" s="379"/>
      <c r="R95" s="304"/>
      <c r="S95" s="304"/>
      <c r="V95" s="304"/>
      <c r="W95" s="304"/>
    </row>
    <row r="96" spans="17:23" ht="12.75">
      <c r="Q96" s="379"/>
      <c r="R96" s="304"/>
      <c r="S96" s="304"/>
      <c r="V96" s="304"/>
      <c r="W96" s="304"/>
    </row>
    <row r="97" spans="17:23" ht="12.75">
      <c r="Q97" s="379"/>
      <c r="R97" s="304"/>
      <c r="S97" s="304"/>
      <c r="V97" s="304"/>
      <c r="W97" s="304"/>
    </row>
    <row r="98" spans="17:23" ht="12.75">
      <c r="Q98" s="379"/>
      <c r="R98" s="304"/>
      <c r="S98" s="304"/>
      <c r="V98" s="304"/>
      <c r="W98" s="304"/>
    </row>
    <row r="99" spans="17:23" ht="12.75">
      <c r="Q99" s="379"/>
      <c r="R99" s="304"/>
      <c r="S99" s="304"/>
      <c r="V99" s="304"/>
      <c r="W99" s="304"/>
    </row>
    <row r="100" spans="17:23" ht="12.75">
      <c r="Q100" s="379"/>
      <c r="R100" s="304"/>
      <c r="S100" s="304"/>
      <c r="V100" s="304"/>
      <c r="W100" s="304"/>
    </row>
    <row r="101" spans="17:23" ht="12.75">
      <c r="Q101" s="379"/>
      <c r="R101" s="304"/>
      <c r="S101" s="304"/>
      <c r="V101" s="304"/>
      <c r="W101" s="304"/>
    </row>
    <row r="110" ht="12.75">
      <c r="A110" s="289"/>
    </row>
    <row r="113" spans="17:21" ht="12.75">
      <c r="Q113" s="743"/>
      <c r="R113" s="743"/>
      <c r="S113" s="743"/>
      <c r="T113" s="743"/>
      <c r="U113" s="743"/>
    </row>
    <row r="114" spans="16:21" ht="12.75">
      <c r="P114" s="391"/>
      <c r="Q114" s="392"/>
      <c r="R114" s="393"/>
      <c r="S114" s="393"/>
      <c r="T114" s="393"/>
      <c r="U114" s="393"/>
    </row>
    <row r="115" spans="17:21" ht="12.75">
      <c r="Q115" s="394"/>
      <c r="R115" s="394"/>
      <c r="S115" s="394"/>
      <c r="T115" s="394"/>
      <c r="U115" s="394"/>
    </row>
    <row r="116" spans="17:21" ht="12.75">
      <c r="Q116" s="394"/>
      <c r="R116" s="394"/>
      <c r="S116" s="394"/>
      <c r="T116" s="394"/>
      <c r="U116" s="394"/>
    </row>
    <row r="117" spans="17:21" ht="12.75">
      <c r="Q117" s="394"/>
      <c r="R117" s="394"/>
      <c r="S117" s="394"/>
      <c r="T117" s="394"/>
      <c r="U117" s="394"/>
    </row>
    <row r="118" spans="17:21" ht="12.75">
      <c r="Q118" s="394"/>
      <c r="R118" s="394"/>
      <c r="S118" s="394"/>
      <c r="T118" s="394"/>
      <c r="U118" s="394"/>
    </row>
    <row r="119" spans="17:21" ht="12.75">
      <c r="Q119" s="394"/>
      <c r="R119" s="394"/>
      <c r="S119" s="394"/>
      <c r="T119" s="394"/>
      <c r="U119" s="394"/>
    </row>
    <row r="120" spans="17:21" ht="12.75">
      <c r="Q120" s="394"/>
      <c r="R120" s="394"/>
      <c r="S120" s="394"/>
      <c r="T120" s="394"/>
      <c r="U120" s="394"/>
    </row>
    <row r="121" spans="17:21" ht="12.75">
      <c r="Q121" s="394"/>
      <c r="R121" s="394"/>
      <c r="S121" s="394"/>
      <c r="T121" s="394"/>
      <c r="U121" s="394"/>
    </row>
    <row r="122" spans="17:21" ht="12.75">
      <c r="Q122" s="394"/>
      <c r="R122" s="394"/>
      <c r="S122" s="394"/>
      <c r="T122" s="394"/>
      <c r="U122" s="394"/>
    </row>
    <row r="123" spans="17:21" ht="12.75">
      <c r="Q123" s="394"/>
      <c r="R123" s="394"/>
      <c r="S123" s="394"/>
      <c r="T123" s="394"/>
      <c r="U123" s="394"/>
    </row>
    <row r="124" spans="17:21" ht="12.75">
      <c r="Q124" s="394"/>
      <c r="R124" s="394"/>
      <c r="S124" s="394"/>
      <c r="T124" s="394"/>
      <c r="U124" s="394"/>
    </row>
    <row r="125" spans="17:21" ht="12.75">
      <c r="Q125" s="394"/>
      <c r="R125" s="394"/>
      <c r="S125" s="394"/>
      <c r="T125" s="394"/>
      <c r="U125" s="394"/>
    </row>
    <row r="126" spans="17:21" ht="12.75">
      <c r="Q126" s="394"/>
      <c r="R126" s="394"/>
      <c r="S126" s="394"/>
      <c r="T126" s="394"/>
      <c r="U126" s="394"/>
    </row>
    <row r="127" spans="17:21" ht="12.75">
      <c r="Q127" s="394"/>
      <c r="R127" s="394"/>
      <c r="S127" s="394"/>
      <c r="T127" s="394"/>
      <c r="U127" s="394"/>
    </row>
    <row r="128" spans="17:21" ht="12.75">
      <c r="Q128" s="394"/>
      <c r="R128" s="394"/>
      <c r="S128" s="394"/>
      <c r="T128" s="394"/>
      <c r="U128" s="394"/>
    </row>
    <row r="129" spans="17:21" ht="12.75">
      <c r="Q129" s="394"/>
      <c r="R129" s="394"/>
      <c r="S129" s="394"/>
      <c r="T129" s="394"/>
      <c r="U129" s="394"/>
    </row>
    <row r="130" spans="17:21" ht="12.75">
      <c r="Q130" s="394"/>
      <c r="R130" s="394"/>
      <c r="S130" s="394"/>
      <c r="T130" s="394"/>
      <c r="U130" s="394"/>
    </row>
    <row r="131" spans="17:21" ht="12.75">
      <c r="Q131" s="394"/>
      <c r="R131" s="394"/>
      <c r="S131" s="394"/>
      <c r="T131" s="394"/>
      <c r="U131" s="394"/>
    </row>
    <row r="132" spans="17:21" ht="12.75">
      <c r="Q132" s="394"/>
      <c r="R132" s="394"/>
      <c r="S132" s="394"/>
      <c r="T132" s="394"/>
      <c r="U132" s="394"/>
    </row>
    <row r="133" spans="17:21" ht="12.75">
      <c r="Q133" s="394"/>
      <c r="R133" s="394"/>
      <c r="S133" s="394"/>
      <c r="T133" s="394"/>
      <c r="U133" s="394"/>
    </row>
    <row r="134" spans="17:21" ht="12.75">
      <c r="Q134" s="394"/>
      <c r="R134" s="394"/>
      <c r="S134" s="394"/>
      <c r="T134" s="394"/>
      <c r="U134" s="394"/>
    </row>
    <row r="135" spans="17:21" ht="12.75">
      <c r="Q135" s="394"/>
      <c r="R135" s="394"/>
      <c r="S135" s="394"/>
      <c r="T135" s="394"/>
      <c r="U135" s="394"/>
    </row>
    <row r="136" spans="17:21" ht="12.75">
      <c r="Q136" s="394"/>
      <c r="R136" s="394"/>
      <c r="S136" s="394"/>
      <c r="T136" s="394"/>
      <c r="U136" s="394"/>
    </row>
    <row r="137" spans="17:21" ht="12.75">
      <c r="Q137" s="394"/>
      <c r="R137" s="394"/>
      <c r="S137" s="394"/>
      <c r="T137" s="394"/>
      <c r="U137" s="394"/>
    </row>
    <row r="138" spans="17:21" ht="12.75">
      <c r="Q138" s="394"/>
      <c r="R138" s="394"/>
      <c r="S138" s="394"/>
      <c r="T138" s="394"/>
      <c r="U138" s="394"/>
    </row>
    <row r="139" spans="17:21" ht="12.75">
      <c r="Q139" s="394"/>
      <c r="R139" s="394"/>
      <c r="S139" s="394"/>
      <c r="T139" s="394"/>
      <c r="U139" s="394"/>
    </row>
    <row r="140" spans="17:21" ht="12.75">
      <c r="Q140" s="394"/>
      <c r="R140" s="394"/>
      <c r="S140" s="394"/>
      <c r="T140" s="394"/>
      <c r="U140" s="394"/>
    </row>
    <row r="141" spans="17:21" ht="12.75">
      <c r="Q141" s="394"/>
      <c r="R141" s="394"/>
      <c r="S141" s="394"/>
      <c r="T141" s="394"/>
      <c r="U141" s="394"/>
    </row>
    <row r="142" spans="17:21" ht="12.75">
      <c r="Q142" s="394"/>
      <c r="R142" s="394"/>
      <c r="S142" s="394"/>
      <c r="T142" s="394"/>
      <c r="U142" s="394"/>
    </row>
    <row r="143" spans="17:21" ht="12.75">
      <c r="Q143" s="394"/>
      <c r="R143" s="394"/>
      <c r="S143" s="394"/>
      <c r="T143" s="394"/>
      <c r="U143" s="394"/>
    </row>
    <row r="144" spans="17:21" ht="12.75">
      <c r="Q144" s="394"/>
      <c r="R144" s="394"/>
      <c r="S144" s="394"/>
      <c r="T144" s="394"/>
      <c r="U144" s="394"/>
    </row>
    <row r="145" spans="17:21" ht="12.75">
      <c r="Q145" s="394"/>
      <c r="R145" s="394"/>
      <c r="S145" s="394"/>
      <c r="T145" s="394"/>
      <c r="U145" s="394"/>
    </row>
    <row r="146" spans="17:21" ht="12.75">
      <c r="Q146" s="394"/>
      <c r="R146" s="394"/>
      <c r="S146" s="394"/>
      <c r="T146" s="394"/>
      <c r="U146" s="394"/>
    </row>
    <row r="147" spans="17:21" ht="12.75">
      <c r="Q147" s="394"/>
      <c r="R147" s="394"/>
      <c r="S147" s="394"/>
      <c r="T147" s="394"/>
      <c r="U147" s="394"/>
    </row>
    <row r="148" spans="17:21" ht="12.75">
      <c r="Q148" s="394"/>
      <c r="R148" s="394"/>
      <c r="S148" s="394"/>
      <c r="T148" s="394"/>
      <c r="U148" s="394"/>
    </row>
    <row r="149" spans="17:21" ht="12.75">
      <c r="Q149" s="394"/>
      <c r="R149" s="394"/>
      <c r="S149" s="394"/>
      <c r="T149" s="394"/>
      <c r="U149" s="394"/>
    </row>
    <row r="150" spans="17:21" ht="12.75">
      <c r="Q150" s="394"/>
      <c r="R150" s="394"/>
      <c r="S150" s="394"/>
      <c r="T150" s="394"/>
      <c r="U150" s="394"/>
    </row>
    <row r="151" spans="17:21" ht="12.75">
      <c r="Q151" s="394"/>
      <c r="R151" s="394"/>
      <c r="S151" s="394"/>
      <c r="T151" s="394"/>
      <c r="U151" s="394"/>
    </row>
    <row r="152" spans="17:21" ht="12.75">
      <c r="Q152" s="394"/>
      <c r="R152" s="394"/>
      <c r="S152" s="394"/>
      <c r="T152" s="394"/>
      <c r="U152" s="394"/>
    </row>
    <row r="153" spans="17:21" ht="12.75">
      <c r="Q153" s="394"/>
      <c r="R153" s="394"/>
      <c r="S153" s="394"/>
      <c r="T153" s="394"/>
      <c r="U153" s="394"/>
    </row>
    <row r="154" spans="17:21" ht="12.75">
      <c r="Q154" s="394"/>
      <c r="R154" s="394"/>
      <c r="S154" s="394"/>
      <c r="T154" s="394"/>
      <c r="U154" s="394"/>
    </row>
    <row r="155" spans="17:21" ht="12.75">
      <c r="Q155" s="394"/>
      <c r="R155" s="394"/>
      <c r="S155" s="394"/>
      <c r="T155" s="394"/>
      <c r="U155" s="394"/>
    </row>
    <row r="156" spans="17:21" ht="12.75">
      <c r="Q156" s="394"/>
      <c r="R156" s="394"/>
      <c r="S156" s="394"/>
      <c r="T156" s="394"/>
      <c r="U156" s="394"/>
    </row>
    <row r="157" spans="17:21" ht="12.75">
      <c r="Q157" s="394"/>
      <c r="R157" s="394"/>
      <c r="S157" s="394"/>
      <c r="T157" s="394"/>
      <c r="U157" s="394"/>
    </row>
    <row r="158" spans="17:21" ht="12.75">
      <c r="Q158" s="394"/>
      <c r="R158" s="394"/>
      <c r="S158" s="394"/>
      <c r="T158" s="394"/>
      <c r="U158" s="394"/>
    </row>
    <row r="159" spans="17:21" ht="12.75">
      <c r="Q159" s="394"/>
      <c r="R159" s="394"/>
      <c r="S159" s="394"/>
      <c r="T159" s="394"/>
      <c r="U159" s="394"/>
    </row>
    <row r="160" spans="17:21" ht="12.75">
      <c r="Q160" s="394"/>
      <c r="R160" s="394"/>
      <c r="S160" s="394"/>
      <c r="T160" s="394"/>
      <c r="U160" s="394"/>
    </row>
    <row r="161" spans="17:21" ht="12.75">
      <c r="Q161" s="394"/>
      <c r="R161" s="394"/>
      <c r="S161" s="394"/>
      <c r="T161" s="394"/>
      <c r="U161" s="394"/>
    </row>
    <row r="162" spans="17:21" ht="12.75">
      <c r="Q162" s="394"/>
      <c r="R162" s="394"/>
      <c r="S162" s="394"/>
      <c r="T162" s="394"/>
      <c r="U162" s="394"/>
    </row>
    <row r="163" spans="17:21" ht="12.75">
      <c r="Q163" s="394"/>
      <c r="R163" s="394"/>
      <c r="S163" s="394"/>
      <c r="T163" s="394"/>
      <c r="U163" s="394"/>
    </row>
    <row r="164" spans="17:21" ht="12.75">
      <c r="Q164" s="394"/>
      <c r="R164" s="394"/>
      <c r="S164" s="394"/>
      <c r="T164" s="394"/>
      <c r="U164" s="394"/>
    </row>
    <row r="165" spans="17:21" ht="12.75">
      <c r="Q165" s="394"/>
      <c r="R165" s="394"/>
      <c r="S165" s="394"/>
      <c r="T165" s="394"/>
      <c r="U165" s="394"/>
    </row>
    <row r="166" spans="17:21" ht="12.75">
      <c r="Q166" s="394"/>
      <c r="R166" s="394"/>
      <c r="S166" s="394"/>
      <c r="T166" s="394"/>
      <c r="U166" s="394"/>
    </row>
    <row r="167" spans="17:21" ht="12.75">
      <c r="Q167" s="394"/>
      <c r="R167" s="394"/>
      <c r="S167" s="394"/>
      <c r="T167" s="394"/>
      <c r="U167" s="394"/>
    </row>
    <row r="168" spans="17:21" ht="12.75">
      <c r="Q168" s="394"/>
      <c r="R168" s="394"/>
      <c r="S168" s="394"/>
      <c r="T168" s="394"/>
      <c r="U168" s="394"/>
    </row>
    <row r="169" spans="17:21" ht="12.75">
      <c r="Q169" s="394"/>
      <c r="R169" s="394"/>
      <c r="S169" s="394"/>
      <c r="T169" s="394"/>
      <c r="U169" s="394"/>
    </row>
    <row r="170" spans="17:21" ht="12.75">
      <c r="Q170" s="394"/>
      <c r="R170" s="394"/>
      <c r="S170" s="394"/>
      <c r="T170" s="394"/>
      <c r="U170" s="394"/>
    </row>
    <row r="171" spans="17:21" ht="12.75">
      <c r="Q171" s="394"/>
      <c r="R171" s="394"/>
      <c r="S171" s="394"/>
      <c r="T171" s="394"/>
      <c r="U171" s="394"/>
    </row>
    <row r="172" spans="17:21" ht="12.75">
      <c r="Q172" s="394"/>
      <c r="R172" s="394"/>
      <c r="S172" s="394"/>
      <c r="T172" s="394"/>
      <c r="U172" s="394"/>
    </row>
    <row r="173" spans="17:21" ht="12.75">
      <c r="Q173" s="394"/>
      <c r="R173" s="394"/>
      <c r="S173" s="394"/>
      <c r="T173" s="394"/>
      <c r="U173" s="394"/>
    </row>
    <row r="174" spans="17:21" ht="12.75">
      <c r="Q174" s="394"/>
      <c r="R174" s="394"/>
      <c r="S174" s="394"/>
      <c r="T174" s="394"/>
      <c r="U174" s="394"/>
    </row>
    <row r="175" spans="17:21" ht="12.75">
      <c r="Q175" s="394"/>
      <c r="R175" s="394"/>
      <c r="S175" s="394"/>
      <c r="T175" s="394"/>
      <c r="U175" s="394"/>
    </row>
    <row r="176" spans="17:21" ht="12.75">
      <c r="Q176" s="394"/>
      <c r="R176" s="394"/>
      <c r="S176" s="394"/>
      <c r="T176" s="394"/>
      <c r="U176" s="394"/>
    </row>
    <row r="177" spans="17:21" ht="12.75">
      <c r="Q177" s="394"/>
      <c r="R177" s="394"/>
      <c r="S177" s="394"/>
      <c r="T177" s="394"/>
      <c r="U177" s="394"/>
    </row>
    <row r="178" spans="17:21" ht="12.75">
      <c r="Q178" s="394"/>
      <c r="R178" s="394"/>
      <c r="S178" s="394"/>
      <c r="T178" s="394"/>
      <c r="U178" s="394"/>
    </row>
    <row r="179" spans="17:21" ht="12.75">
      <c r="Q179" s="394"/>
      <c r="R179" s="395"/>
      <c r="S179" s="395"/>
      <c r="T179" s="395"/>
      <c r="U179" s="395"/>
    </row>
    <row r="180" spans="17:21" ht="12.75">
      <c r="Q180" s="394"/>
      <c r="R180" s="394"/>
      <c r="S180" s="394"/>
      <c r="T180" s="394"/>
      <c r="U180" s="394"/>
    </row>
    <row r="181" spans="17:21" ht="12.75">
      <c r="Q181" s="394"/>
      <c r="R181" s="394"/>
      <c r="S181" s="394"/>
      <c r="T181" s="394"/>
      <c r="U181" s="394"/>
    </row>
    <row r="182" spans="17:21" ht="12.75">
      <c r="Q182" s="394"/>
      <c r="R182" s="394"/>
      <c r="S182" s="394"/>
      <c r="T182" s="394"/>
      <c r="U182" s="394"/>
    </row>
    <row r="183" spans="17:21" ht="12.75">
      <c r="Q183" s="394"/>
      <c r="R183" s="395"/>
      <c r="S183" s="395"/>
      <c r="T183" s="395"/>
      <c r="U183" s="395"/>
    </row>
    <row r="184" spans="17:21" ht="12.75">
      <c r="Q184" s="394"/>
      <c r="R184" s="394"/>
      <c r="S184" s="394"/>
      <c r="T184" s="394"/>
      <c r="U184" s="394"/>
    </row>
    <row r="185" spans="17:21" ht="12.75">
      <c r="Q185" s="394"/>
      <c r="R185" s="394"/>
      <c r="S185" s="394"/>
      <c r="T185" s="394"/>
      <c r="U185" s="394"/>
    </row>
    <row r="186" spans="17:21" ht="12.75">
      <c r="Q186" s="394"/>
      <c r="R186" s="394"/>
      <c r="S186" s="394"/>
      <c r="T186" s="394"/>
      <c r="U186" s="394"/>
    </row>
    <row r="187" spans="17:21" ht="12.75">
      <c r="Q187" s="394"/>
      <c r="R187" s="395"/>
      <c r="S187" s="395"/>
      <c r="T187" s="395"/>
      <c r="U187" s="395"/>
    </row>
    <row r="188" spans="17:21" ht="12.75">
      <c r="Q188" s="394"/>
      <c r="R188" s="394"/>
      <c r="S188" s="394"/>
      <c r="T188" s="394"/>
      <c r="U188" s="394"/>
    </row>
    <row r="189" spans="17:21" ht="12.75">
      <c r="Q189" s="394"/>
      <c r="R189" s="394"/>
      <c r="S189" s="394"/>
      <c r="T189" s="394"/>
      <c r="U189" s="394"/>
    </row>
    <row r="190" spans="17:21" ht="12.75">
      <c r="Q190" s="394"/>
      <c r="R190" s="394"/>
      <c r="S190" s="394"/>
      <c r="T190" s="394"/>
      <c r="U190" s="394"/>
    </row>
    <row r="191" spans="17:21" ht="12.75">
      <c r="Q191" s="394"/>
      <c r="R191" s="395"/>
      <c r="S191" s="395"/>
      <c r="T191" s="395"/>
      <c r="U191" s="395"/>
    </row>
    <row r="192" spans="17:21" ht="12.75">
      <c r="Q192" s="394"/>
      <c r="R192" s="394"/>
      <c r="S192" s="394"/>
      <c r="T192" s="394"/>
      <c r="U192" s="394"/>
    </row>
    <row r="193" spans="17:21" ht="12.75">
      <c r="Q193" s="394"/>
      <c r="R193" s="394"/>
      <c r="S193" s="394"/>
      <c r="T193" s="394"/>
      <c r="U193" s="394"/>
    </row>
    <row r="194" spans="17:21" ht="12.75">
      <c r="Q194" s="394"/>
      <c r="R194" s="394"/>
      <c r="S194" s="394"/>
      <c r="T194" s="394"/>
      <c r="U194" s="394"/>
    </row>
    <row r="195" spans="17:21" ht="12.75">
      <c r="Q195" s="394"/>
      <c r="R195" s="395"/>
      <c r="S195" s="395"/>
      <c r="T195" s="395"/>
      <c r="U195" s="395"/>
    </row>
    <row r="196" spans="17:21" ht="12.75">
      <c r="Q196" s="394"/>
      <c r="R196" s="394"/>
      <c r="S196" s="394"/>
      <c r="T196" s="394"/>
      <c r="U196" s="394"/>
    </row>
    <row r="197" spans="17:21" ht="12.75">
      <c r="Q197" s="394"/>
      <c r="R197" s="394"/>
      <c r="S197" s="394"/>
      <c r="T197" s="394"/>
      <c r="U197" s="394"/>
    </row>
    <row r="198" spans="17:21" ht="12.75">
      <c r="Q198" s="394"/>
      <c r="R198" s="394"/>
      <c r="S198" s="394"/>
      <c r="T198" s="394"/>
      <c r="U198" s="394"/>
    </row>
    <row r="199" spans="17:21" ht="12.75">
      <c r="Q199" s="394"/>
      <c r="R199" s="395"/>
      <c r="S199" s="395"/>
      <c r="T199" s="395"/>
      <c r="U199" s="395"/>
    </row>
    <row r="200" spans="17:21" ht="12.75">
      <c r="Q200" s="394"/>
      <c r="R200" s="394"/>
      <c r="S200" s="394"/>
      <c r="T200" s="394"/>
      <c r="U200" s="394"/>
    </row>
    <row r="201" spans="17:21" ht="12.75">
      <c r="Q201" s="394"/>
      <c r="R201" s="394"/>
      <c r="S201" s="394"/>
      <c r="T201" s="394"/>
      <c r="U201" s="394"/>
    </row>
    <row r="202" spans="17:21" ht="12.75">
      <c r="Q202" s="394"/>
      <c r="R202" s="394"/>
      <c r="S202" s="394"/>
      <c r="T202" s="394"/>
      <c r="U202" s="394"/>
    </row>
    <row r="203" spans="17:21" ht="12.75">
      <c r="Q203" s="395"/>
      <c r="R203" s="395"/>
      <c r="S203" s="395"/>
      <c r="T203" s="395"/>
      <c r="U203" s="395"/>
    </row>
    <row r="204" spans="17:21" ht="12.75">
      <c r="Q204" s="394"/>
      <c r="R204" s="394"/>
      <c r="S204" s="394"/>
      <c r="T204" s="394"/>
      <c r="U204" s="394"/>
    </row>
    <row r="205" spans="17:21" ht="12.75">
      <c r="Q205" s="394"/>
      <c r="R205" s="394"/>
      <c r="S205" s="394"/>
      <c r="T205" s="394"/>
      <c r="U205" s="394"/>
    </row>
    <row r="206" spans="17:21" ht="12.75">
      <c r="Q206" s="394"/>
      <c r="R206" s="394"/>
      <c r="S206" s="394"/>
      <c r="T206" s="394"/>
      <c r="U206" s="394"/>
    </row>
    <row r="207" spans="17:21" ht="12.75">
      <c r="Q207" s="395"/>
      <c r="R207" s="395"/>
      <c r="S207" s="395"/>
      <c r="T207" s="395"/>
      <c r="U207" s="395"/>
    </row>
    <row r="208" spans="17:21" ht="12.75">
      <c r="Q208" s="394"/>
      <c r="R208" s="394"/>
      <c r="S208" s="394"/>
      <c r="T208" s="394"/>
      <c r="U208" s="394"/>
    </row>
    <row r="209" spans="17:21" ht="12.75">
      <c r="Q209" s="394"/>
      <c r="R209" s="394"/>
      <c r="S209" s="394"/>
      <c r="T209" s="394"/>
      <c r="U209" s="394"/>
    </row>
    <row r="210" spans="17:21" ht="12.75">
      <c r="Q210" s="394"/>
      <c r="R210" s="394"/>
      <c r="S210" s="394"/>
      <c r="T210" s="394"/>
      <c r="U210" s="394"/>
    </row>
    <row r="211" spans="17:21" ht="12.75">
      <c r="Q211" s="395"/>
      <c r="R211" s="395"/>
      <c r="S211" s="395"/>
      <c r="T211" s="395"/>
      <c r="U211" s="395"/>
    </row>
    <row r="212" spans="17:21" ht="12.75">
      <c r="Q212" s="394"/>
      <c r="R212" s="394"/>
      <c r="S212" s="394"/>
      <c r="T212" s="394"/>
      <c r="U212" s="394"/>
    </row>
    <row r="213" spans="17:21" ht="12.75">
      <c r="Q213" s="394"/>
      <c r="R213" s="394"/>
      <c r="S213" s="394"/>
      <c r="T213" s="394"/>
      <c r="U213" s="394"/>
    </row>
    <row r="214" spans="17:21" ht="12.75">
      <c r="Q214" s="394"/>
      <c r="R214" s="394"/>
      <c r="S214" s="394"/>
      <c r="T214" s="394"/>
      <c r="U214" s="394"/>
    </row>
    <row r="215" spans="17:21" ht="12.75">
      <c r="Q215" s="395"/>
      <c r="R215" s="395"/>
      <c r="S215" s="395"/>
      <c r="T215" s="395"/>
      <c r="U215" s="395"/>
    </row>
    <row r="216" spans="17:21" ht="12.75">
      <c r="Q216" s="394"/>
      <c r="R216" s="394"/>
      <c r="S216" s="394"/>
      <c r="T216" s="394"/>
      <c r="U216" s="394"/>
    </row>
    <row r="217" spans="17:21" ht="12.75">
      <c r="Q217" s="394"/>
      <c r="R217" s="394"/>
      <c r="S217" s="394"/>
      <c r="T217" s="394"/>
      <c r="U217" s="394"/>
    </row>
    <row r="218" spans="17:21" ht="12.75">
      <c r="Q218" s="394"/>
      <c r="R218" s="394"/>
      <c r="S218" s="394"/>
      <c r="T218" s="394"/>
      <c r="U218" s="394"/>
    </row>
    <row r="219" spans="17:21" ht="12.75">
      <c r="Q219" s="395"/>
      <c r="R219" s="395"/>
      <c r="S219" s="395"/>
      <c r="T219" s="395"/>
      <c r="U219" s="395"/>
    </row>
    <row r="220" spans="17:21" ht="12.75">
      <c r="Q220" s="394"/>
      <c r="R220" s="394"/>
      <c r="S220" s="394"/>
      <c r="T220" s="394"/>
      <c r="U220" s="394"/>
    </row>
    <row r="221" spans="17:21" ht="12.75">
      <c r="Q221" s="394"/>
      <c r="R221" s="394"/>
      <c r="S221" s="394"/>
      <c r="T221" s="394"/>
      <c r="U221" s="394"/>
    </row>
    <row r="222" spans="17:21" ht="12.75">
      <c r="Q222" s="394"/>
      <c r="R222" s="394"/>
      <c r="S222" s="394"/>
      <c r="T222" s="394"/>
      <c r="U222" s="394"/>
    </row>
    <row r="223" spans="17:21" ht="12.75">
      <c r="Q223" s="395"/>
      <c r="R223" s="395"/>
      <c r="S223" s="395"/>
      <c r="T223" s="395"/>
      <c r="U223" s="395"/>
    </row>
    <row r="224" spans="17:21" ht="12.75">
      <c r="Q224" s="394"/>
      <c r="R224" s="394"/>
      <c r="S224" s="394"/>
      <c r="T224" s="394"/>
      <c r="U224" s="394"/>
    </row>
    <row r="225" spans="17:21" ht="12.75">
      <c r="Q225" s="394"/>
      <c r="R225" s="394"/>
      <c r="S225" s="394"/>
      <c r="T225" s="394"/>
      <c r="U225" s="394"/>
    </row>
    <row r="226" spans="17:21" ht="12.75">
      <c r="Q226" s="394"/>
      <c r="R226" s="394"/>
      <c r="S226" s="394"/>
      <c r="T226" s="394"/>
      <c r="U226" s="394"/>
    </row>
    <row r="227" spans="17:21" ht="12.75">
      <c r="Q227" s="395"/>
      <c r="R227" s="395"/>
      <c r="S227" s="395"/>
      <c r="T227" s="395"/>
      <c r="U227" s="395"/>
    </row>
    <row r="228" spans="17:21" ht="12.75">
      <c r="Q228" s="394"/>
      <c r="R228" s="394"/>
      <c r="S228" s="394"/>
      <c r="T228" s="394"/>
      <c r="U228" s="394"/>
    </row>
    <row r="229" spans="17:21" ht="12.75">
      <c r="Q229" s="394"/>
      <c r="R229" s="394"/>
      <c r="S229" s="394"/>
      <c r="T229" s="394"/>
      <c r="U229" s="394"/>
    </row>
    <row r="230" spans="17:21" ht="12.75">
      <c r="Q230" s="394"/>
      <c r="R230" s="394"/>
      <c r="S230" s="394"/>
      <c r="T230" s="394"/>
      <c r="U230" s="394"/>
    </row>
    <row r="231" spans="17:21" ht="12.75">
      <c r="Q231" s="395"/>
      <c r="R231" s="395"/>
      <c r="S231" s="395"/>
      <c r="T231" s="395"/>
      <c r="U231" s="395"/>
    </row>
    <row r="232" spans="17:21" ht="12.75">
      <c r="Q232" s="394"/>
      <c r="R232" s="394"/>
      <c r="S232" s="394"/>
      <c r="T232" s="394"/>
      <c r="U232" s="394"/>
    </row>
    <row r="233" spans="17:21" ht="12.75">
      <c r="Q233" s="394"/>
      <c r="R233" s="394"/>
      <c r="S233" s="394"/>
      <c r="T233" s="394"/>
      <c r="U233" s="394"/>
    </row>
    <row r="234" spans="17:21" ht="12.75">
      <c r="Q234" s="394"/>
      <c r="R234" s="394"/>
      <c r="S234" s="394"/>
      <c r="T234" s="394"/>
      <c r="U234" s="394"/>
    </row>
    <row r="235" spans="17:21" ht="12.75">
      <c r="Q235" s="395"/>
      <c r="R235" s="395"/>
      <c r="S235" s="395"/>
      <c r="T235" s="395"/>
      <c r="U235" s="395"/>
    </row>
    <row r="236" spans="17:21" ht="12.75">
      <c r="Q236" s="394"/>
      <c r="R236" s="394"/>
      <c r="S236" s="394"/>
      <c r="T236" s="394"/>
      <c r="U236" s="394"/>
    </row>
    <row r="237" spans="17:21" ht="12.75">
      <c r="Q237" s="394"/>
      <c r="R237" s="394"/>
      <c r="S237" s="394"/>
      <c r="T237" s="394"/>
      <c r="U237" s="394"/>
    </row>
    <row r="238" spans="17:21" ht="12.75">
      <c r="Q238" s="394"/>
      <c r="R238" s="394"/>
      <c r="S238" s="394"/>
      <c r="T238" s="394"/>
      <c r="U238" s="394"/>
    </row>
    <row r="239" spans="17:21" ht="12.75">
      <c r="Q239" s="395"/>
      <c r="R239" s="395"/>
      <c r="S239" s="395"/>
      <c r="T239" s="395"/>
      <c r="U239" s="395"/>
    </row>
    <row r="240" spans="17:21" ht="12.75">
      <c r="Q240" s="394"/>
      <c r="R240" s="394"/>
      <c r="S240" s="394"/>
      <c r="T240" s="394"/>
      <c r="U240" s="394"/>
    </row>
    <row r="241" spans="17:21" ht="12.75">
      <c r="Q241" s="394"/>
      <c r="R241" s="394"/>
      <c r="S241" s="394"/>
      <c r="T241" s="394"/>
      <c r="U241" s="394"/>
    </row>
    <row r="242" spans="17:21" ht="12.75">
      <c r="Q242" s="394"/>
      <c r="R242" s="394"/>
      <c r="S242" s="394"/>
      <c r="T242" s="394"/>
      <c r="U242" s="394"/>
    </row>
    <row r="243" spans="17:21" ht="12.75">
      <c r="Q243" s="395"/>
      <c r="R243" s="395"/>
      <c r="S243" s="395"/>
      <c r="T243" s="395"/>
      <c r="U243" s="395"/>
    </row>
    <row r="244" spans="17:21" ht="12.75">
      <c r="Q244" s="394"/>
      <c r="R244" s="394"/>
      <c r="S244" s="394"/>
      <c r="T244" s="394"/>
      <c r="U244" s="394"/>
    </row>
    <row r="245" spans="17:21" ht="12.75">
      <c r="Q245" s="394"/>
      <c r="R245" s="394"/>
      <c r="S245" s="394"/>
      <c r="T245" s="394"/>
      <c r="U245" s="394"/>
    </row>
    <row r="246" spans="17:21" ht="12.75">
      <c r="Q246" s="394"/>
      <c r="R246" s="394"/>
      <c r="S246" s="394"/>
      <c r="T246" s="394"/>
      <c r="U246" s="394"/>
    </row>
    <row r="247" spans="17:21" ht="12.75">
      <c r="Q247" s="395"/>
      <c r="R247" s="395"/>
      <c r="S247" s="395"/>
      <c r="T247" s="395"/>
      <c r="U247" s="395"/>
    </row>
    <row r="248" spans="17:21" ht="12.75">
      <c r="Q248" s="394"/>
      <c r="R248" s="394"/>
      <c r="S248" s="394"/>
      <c r="T248" s="394"/>
      <c r="U248" s="394"/>
    </row>
    <row r="249" spans="17:21" ht="12.75">
      <c r="Q249" s="394"/>
      <c r="R249" s="394"/>
      <c r="S249" s="394"/>
      <c r="T249" s="394"/>
      <c r="U249" s="394"/>
    </row>
    <row r="250" spans="17:21" ht="12.75">
      <c r="Q250" s="394"/>
      <c r="R250" s="394"/>
      <c r="S250" s="394"/>
      <c r="T250" s="394"/>
      <c r="U250" s="394"/>
    </row>
    <row r="251" spans="17:21" ht="12.75">
      <c r="Q251" s="395"/>
      <c r="R251" s="395"/>
      <c r="S251" s="395"/>
      <c r="T251" s="395"/>
      <c r="U251" s="395"/>
    </row>
    <row r="252" spans="17:21" ht="12.75">
      <c r="Q252" s="394"/>
      <c r="R252" s="394"/>
      <c r="S252" s="394"/>
      <c r="T252" s="394"/>
      <c r="U252" s="394"/>
    </row>
    <row r="253" spans="17:21" ht="12.75">
      <c r="Q253" s="394"/>
      <c r="R253" s="394"/>
      <c r="S253" s="394"/>
      <c r="T253" s="394"/>
      <c r="U253" s="394"/>
    </row>
    <row r="254" spans="17:21" ht="12.75">
      <c r="Q254" s="394"/>
      <c r="R254" s="394"/>
      <c r="S254" s="394"/>
      <c r="T254" s="394"/>
      <c r="U254" s="394"/>
    </row>
    <row r="255" spans="17:21" ht="12.75">
      <c r="Q255" s="395"/>
      <c r="R255" s="395"/>
      <c r="S255" s="395"/>
      <c r="T255" s="395"/>
      <c r="U255" s="395"/>
    </row>
    <row r="256" spans="17:21" ht="12.75">
      <c r="Q256" s="394"/>
      <c r="R256" s="394"/>
      <c r="S256" s="394"/>
      <c r="T256" s="394"/>
      <c r="U256" s="394"/>
    </row>
    <row r="257" spans="17:21" ht="12.75">
      <c r="Q257" s="394"/>
      <c r="R257" s="394"/>
      <c r="S257" s="394"/>
      <c r="T257" s="394"/>
      <c r="U257" s="394"/>
    </row>
    <row r="258" spans="17:21" ht="12.75">
      <c r="Q258" s="394"/>
      <c r="R258" s="394"/>
      <c r="S258" s="394"/>
      <c r="T258" s="394"/>
      <c r="U258" s="394"/>
    </row>
    <row r="259" spans="17:21" ht="12.75">
      <c r="Q259" s="395"/>
      <c r="R259" s="395"/>
      <c r="S259" s="395"/>
      <c r="T259" s="395"/>
      <c r="U259" s="395"/>
    </row>
    <row r="260" spans="17:21" ht="12.75">
      <c r="Q260" s="394"/>
      <c r="R260" s="394"/>
      <c r="S260" s="394"/>
      <c r="T260" s="394"/>
      <c r="U260" s="394"/>
    </row>
    <row r="261" spans="17:21" ht="12.75">
      <c r="Q261" s="394"/>
      <c r="R261" s="394"/>
      <c r="S261" s="394"/>
      <c r="T261" s="394"/>
      <c r="U261" s="394"/>
    </row>
    <row r="262" spans="17:21" ht="12.75">
      <c r="Q262" s="394"/>
      <c r="R262" s="394"/>
      <c r="S262" s="394"/>
      <c r="T262" s="394"/>
      <c r="U262" s="394"/>
    </row>
    <row r="263" spans="17:21" ht="12.75">
      <c r="Q263" s="395"/>
      <c r="R263" s="395"/>
      <c r="S263" s="395"/>
      <c r="T263" s="395"/>
      <c r="U263" s="395"/>
    </row>
    <row r="264" spans="17:21" ht="12.75">
      <c r="Q264" s="394"/>
      <c r="R264" s="394"/>
      <c r="S264" s="394"/>
      <c r="T264" s="394"/>
      <c r="U264" s="394"/>
    </row>
    <row r="265" spans="17:21" ht="12.75">
      <c r="Q265" s="394"/>
      <c r="R265" s="394"/>
      <c r="S265" s="394"/>
      <c r="T265" s="394"/>
      <c r="U265" s="394"/>
    </row>
    <row r="266" spans="17:21" ht="12.75">
      <c r="Q266" s="394"/>
      <c r="R266" s="394"/>
      <c r="S266" s="394"/>
      <c r="T266" s="394"/>
      <c r="U266" s="394"/>
    </row>
    <row r="267" spans="17:21" ht="12.75">
      <c r="Q267" s="395"/>
      <c r="R267" s="395"/>
      <c r="S267" s="395"/>
      <c r="T267" s="395"/>
      <c r="U267" s="395"/>
    </row>
    <row r="268" spans="17:21" ht="12.75">
      <c r="Q268" s="394"/>
      <c r="R268" s="394"/>
      <c r="S268" s="394"/>
      <c r="T268" s="394"/>
      <c r="U268" s="394"/>
    </row>
    <row r="269" spans="17:21" ht="12.75">
      <c r="Q269" s="394"/>
      <c r="R269" s="394"/>
      <c r="S269" s="394"/>
      <c r="T269" s="394"/>
      <c r="U269" s="394"/>
    </row>
    <row r="270" spans="17:21" ht="12.75">
      <c r="Q270" s="394"/>
      <c r="R270" s="394"/>
      <c r="S270" s="394"/>
      <c r="T270" s="394"/>
      <c r="U270" s="394"/>
    </row>
    <row r="271" spans="17:21" ht="12.75">
      <c r="Q271" s="395"/>
      <c r="R271" s="395"/>
      <c r="S271" s="395"/>
      <c r="T271" s="395"/>
      <c r="U271" s="395"/>
    </row>
    <row r="272" spans="17:21" ht="12.75">
      <c r="Q272" s="394"/>
      <c r="R272" s="394"/>
      <c r="S272" s="394"/>
      <c r="T272" s="394"/>
      <c r="U272" s="394"/>
    </row>
    <row r="273" spans="17:21" ht="12.75">
      <c r="Q273" s="394"/>
      <c r="R273" s="394"/>
      <c r="S273" s="394"/>
      <c r="T273" s="394"/>
      <c r="U273" s="394"/>
    </row>
    <row r="274" spans="17:21" ht="12.75">
      <c r="Q274" s="394"/>
      <c r="R274" s="394"/>
      <c r="S274" s="394"/>
      <c r="T274" s="394"/>
      <c r="U274" s="394"/>
    </row>
    <row r="275" spans="17:21" ht="12.75">
      <c r="Q275" s="395"/>
      <c r="R275" s="395"/>
      <c r="S275" s="395"/>
      <c r="T275" s="395"/>
      <c r="U275" s="395"/>
    </row>
    <row r="276" spans="17:21" ht="12.75">
      <c r="Q276" s="394"/>
      <c r="R276" s="394"/>
      <c r="S276" s="394"/>
      <c r="T276" s="394"/>
      <c r="U276" s="394"/>
    </row>
    <row r="277" spans="17:21" ht="12.75">
      <c r="Q277" s="394"/>
      <c r="R277" s="394"/>
      <c r="S277" s="394"/>
      <c r="T277" s="394"/>
      <c r="U277" s="394"/>
    </row>
    <row r="278" spans="17:21" ht="12.75">
      <c r="Q278" s="394"/>
      <c r="R278" s="394"/>
      <c r="S278" s="394"/>
      <c r="T278" s="394"/>
      <c r="U278" s="394"/>
    </row>
    <row r="279" spans="17:21" ht="12.75">
      <c r="Q279" s="395"/>
      <c r="R279" s="395"/>
      <c r="S279" s="395"/>
      <c r="T279" s="395"/>
      <c r="U279" s="395"/>
    </row>
    <row r="280" spans="17:21" ht="12.75">
      <c r="Q280" s="394"/>
      <c r="R280" s="394"/>
      <c r="S280" s="394"/>
      <c r="T280" s="394"/>
      <c r="U280" s="394"/>
    </row>
    <row r="281" spans="17:21" ht="12.75">
      <c r="Q281" s="394"/>
      <c r="R281" s="394"/>
      <c r="S281" s="394"/>
      <c r="T281" s="394"/>
      <c r="U281" s="394"/>
    </row>
    <row r="282" spans="17:21" ht="12.75">
      <c r="Q282" s="394"/>
      <c r="R282" s="394"/>
      <c r="S282" s="394"/>
      <c r="T282" s="394"/>
      <c r="U282" s="394"/>
    </row>
    <row r="283" spans="17:21" ht="12.75">
      <c r="Q283" s="395"/>
      <c r="R283" s="395"/>
      <c r="S283" s="395"/>
      <c r="T283" s="395"/>
      <c r="U283" s="395"/>
    </row>
    <row r="284" spans="17:21" ht="12.75">
      <c r="Q284" s="394"/>
      <c r="R284" s="394"/>
      <c r="S284" s="394"/>
      <c r="T284" s="394"/>
      <c r="U284" s="394"/>
    </row>
    <row r="285" spans="17:21" ht="12.75">
      <c r="Q285" s="394"/>
      <c r="R285" s="394"/>
      <c r="S285" s="394"/>
      <c r="T285" s="394"/>
      <c r="U285" s="394"/>
    </row>
    <row r="286" spans="17:21" ht="12.75">
      <c r="Q286" s="394"/>
      <c r="R286" s="394"/>
      <c r="S286" s="394"/>
      <c r="T286" s="394"/>
      <c r="U286" s="394"/>
    </row>
    <row r="287" spans="17:21" ht="12.75">
      <c r="Q287" s="395"/>
      <c r="R287" s="395"/>
      <c r="S287" s="395"/>
      <c r="T287" s="395"/>
      <c r="U287" s="395"/>
    </row>
    <row r="288" spans="17:21" ht="12.75">
      <c r="Q288" s="394"/>
      <c r="R288" s="394"/>
      <c r="S288" s="394"/>
      <c r="T288" s="394"/>
      <c r="U288" s="394"/>
    </row>
    <row r="289" spans="17:21" ht="12.75">
      <c r="Q289" s="394"/>
      <c r="R289" s="394"/>
      <c r="S289" s="394"/>
      <c r="T289" s="394"/>
      <c r="U289" s="394"/>
    </row>
    <row r="290" spans="17:21" ht="12.75">
      <c r="Q290" s="394"/>
      <c r="R290" s="394"/>
      <c r="S290" s="394"/>
      <c r="T290" s="394"/>
      <c r="U290" s="394"/>
    </row>
    <row r="291" spans="17:21" ht="12.75">
      <c r="Q291" s="395"/>
      <c r="R291" s="395"/>
      <c r="S291" s="395"/>
      <c r="T291" s="395"/>
      <c r="U291" s="395"/>
    </row>
    <row r="292" spans="17:21" ht="12.75">
      <c r="Q292" s="394"/>
      <c r="R292" s="394"/>
      <c r="S292" s="394"/>
      <c r="T292" s="394"/>
      <c r="U292" s="394"/>
    </row>
    <row r="293" spans="17:21" ht="12.75">
      <c r="Q293" s="394"/>
      <c r="R293" s="394"/>
      <c r="S293" s="394"/>
      <c r="T293" s="394"/>
      <c r="U293" s="394"/>
    </row>
    <row r="294" spans="17:21" ht="12.75">
      <c r="Q294" s="394"/>
      <c r="R294" s="394"/>
      <c r="S294" s="394"/>
      <c r="T294" s="394"/>
      <c r="U294" s="394"/>
    </row>
    <row r="295" spans="17:21" ht="12.75">
      <c r="Q295" s="395"/>
      <c r="R295" s="395"/>
      <c r="S295" s="395"/>
      <c r="T295" s="395"/>
      <c r="U295" s="395"/>
    </row>
    <row r="296" spans="17:21" ht="12.75">
      <c r="Q296" s="394"/>
      <c r="R296" s="394"/>
      <c r="S296" s="394"/>
      <c r="T296" s="394"/>
      <c r="U296" s="394"/>
    </row>
    <row r="297" spans="17:21" ht="12.75">
      <c r="Q297" s="394"/>
      <c r="R297" s="394"/>
      <c r="S297" s="394"/>
      <c r="T297" s="394"/>
      <c r="U297" s="394"/>
    </row>
    <row r="298" spans="17:21" ht="12.75">
      <c r="Q298" s="394"/>
      <c r="R298" s="394"/>
      <c r="S298" s="394"/>
      <c r="T298" s="394"/>
      <c r="U298" s="394"/>
    </row>
    <row r="299" spans="17:21" ht="12.75">
      <c r="Q299" s="395"/>
      <c r="R299" s="395"/>
      <c r="S299" s="395"/>
      <c r="T299" s="395"/>
      <c r="U299" s="395"/>
    </row>
    <row r="300" spans="17:21" ht="12.75">
      <c r="Q300" s="394"/>
      <c r="R300" s="394"/>
      <c r="S300" s="394"/>
      <c r="T300" s="394"/>
      <c r="U300" s="394"/>
    </row>
    <row r="301" spans="17:21" ht="12.75">
      <c r="Q301" s="394"/>
      <c r="R301" s="394"/>
      <c r="S301" s="394"/>
      <c r="T301" s="394"/>
      <c r="U301" s="394"/>
    </row>
    <row r="302" spans="17:21" ht="12.75">
      <c r="Q302" s="394"/>
      <c r="R302" s="394"/>
      <c r="S302" s="394"/>
      <c r="T302" s="394"/>
      <c r="U302" s="394"/>
    </row>
    <row r="303" spans="17:21" ht="12.75">
      <c r="Q303" s="395"/>
      <c r="R303" s="395"/>
      <c r="S303" s="395"/>
      <c r="T303" s="395"/>
      <c r="U303" s="395"/>
    </row>
    <row r="304" spans="17:21" ht="12.75">
      <c r="Q304" s="394"/>
      <c r="R304" s="394"/>
      <c r="S304" s="394"/>
      <c r="T304" s="394"/>
      <c r="U304" s="394"/>
    </row>
    <row r="305" spans="17:21" ht="12.75">
      <c r="Q305" s="394"/>
      <c r="R305" s="394"/>
      <c r="S305" s="394"/>
      <c r="T305" s="394"/>
      <c r="U305" s="394"/>
    </row>
    <row r="306" spans="17:21" ht="12.75">
      <c r="Q306" s="394"/>
      <c r="R306" s="394"/>
      <c r="S306" s="394"/>
      <c r="T306" s="394"/>
      <c r="U306" s="394"/>
    </row>
    <row r="307" spans="17:21" ht="12.75">
      <c r="Q307" s="395"/>
      <c r="R307" s="395"/>
      <c r="S307" s="395"/>
      <c r="T307" s="395"/>
      <c r="U307" s="395"/>
    </row>
    <row r="308" spans="17:21" ht="12.75">
      <c r="Q308" s="394"/>
      <c r="R308" s="394"/>
      <c r="S308" s="394"/>
      <c r="T308" s="394"/>
      <c r="U308" s="394"/>
    </row>
    <row r="309" spans="17:21" ht="12.75">
      <c r="Q309" s="394"/>
      <c r="R309" s="394"/>
      <c r="S309" s="394"/>
      <c r="T309" s="394"/>
      <c r="U309" s="394"/>
    </row>
    <row r="310" spans="17:21" ht="12.75">
      <c r="Q310" s="394"/>
      <c r="R310" s="394"/>
      <c r="S310" s="394"/>
      <c r="T310" s="394"/>
      <c r="U310" s="394"/>
    </row>
    <row r="311" spans="17:21" ht="12.75">
      <c r="Q311" s="395"/>
      <c r="R311" s="395"/>
      <c r="S311" s="395"/>
      <c r="T311" s="395"/>
      <c r="U311" s="395"/>
    </row>
    <row r="312" spans="17:21" ht="12.75">
      <c r="Q312" s="394"/>
      <c r="R312" s="394"/>
      <c r="S312" s="394"/>
      <c r="T312" s="394"/>
      <c r="U312" s="394"/>
    </row>
    <row r="313" spans="17:21" ht="12.75">
      <c r="Q313" s="394"/>
      <c r="R313" s="394"/>
      <c r="S313" s="394"/>
      <c r="T313" s="394"/>
      <c r="U313" s="394"/>
    </row>
    <row r="314" spans="17:21" ht="12.75">
      <c r="Q314" s="394"/>
      <c r="R314" s="394"/>
      <c r="S314" s="394"/>
      <c r="T314" s="394"/>
      <c r="U314" s="394"/>
    </row>
    <row r="315" spans="17:21" ht="12.75">
      <c r="Q315" s="395"/>
      <c r="R315" s="395"/>
      <c r="S315" s="395"/>
      <c r="T315" s="395"/>
      <c r="U315" s="395"/>
    </row>
    <row r="316" spans="17:21" ht="12.75">
      <c r="Q316" s="394"/>
      <c r="R316" s="394"/>
      <c r="S316" s="394"/>
      <c r="T316" s="394"/>
      <c r="U316" s="394"/>
    </row>
    <row r="317" spans="17:21" ht="12.75">
      <c r="Q317" s="394"/>
      <c r="R317" s="394"/>
      <c r="S317" s="394"/>
      <c r="T317" s="394"/>
      <c r="U317" s="394"/>
    </row>
    <row r="318" spans="17:21" ht="12.75">
      <c r="Q318" s="394"/>
      <c r="R318" s="394"/>
      <c r="S318" s="394"/>
      <c r="T318" s="394"/>
      <c r="U318" s="394"/>
    </row>
  </sheetData>
  <sheetProtection/>
  <mergeCells count="6">
    <mergeCell ref="B4:B5"/>
    <mergeCell ref="C4:D4"/>
    <mergeCell ref="E4:F4"/>
    <mergeCell ref="G4:H4"/>
    <mergeCell ref="L5:M5"/>
    <mergeCell ref="Q113:U1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290" customWidth="1"/>
    <col min="2" max="2" width="2.421875" style="290" customWidth="1"/>
    <col min="3" max="3" width="8.28125" style="290" customWidth="1"/>
    <col min="4" max="4" width="6.7109375" style="290" customWidth="1"/>
    <col min="5" max="5" width="8.7109375" style="290" customWidth="1"/>
    <col min="6" max="6" width="6.00390625" style="290" customWidth="1"/>
    <col min="7" max="7" width="8.421875" style="290" customWidth="1"/>
    <col min="8" max="8" width="7.28125" style="290" customWidth="1"/>
    <col min="9" max="13" width="5.421875" style="290" customWidth="1"/>
    <col min="14" max="14" width="7.421875" style="290" customWidth="1"/>
    <col min="15" max="17" width="5.421875" style="290" customWidth="1"/>
    <col min="18" max="18" width="5.8515625" style="290" customWidth="1"/>
    <col min="19" max="19" width="5.421875" style="290" customWidth="1"/>
    <col min="20" max="16384" width="9.140625" style="290" customWidth="1"/>
  </cols>
  <sheetData>
    <row r="1" spans="1:13" ht="12.75">
      <c r="A1" s="289" t="s">
        <v>187</v>
      </c>
      <c r="B1" s="289"/>
      <c r="M1" s="289"/>
    </row>
    <row r="2" spans="1:17" ht="12.75">
      <c r="A2" s="307"/>
      <c r="B2" s="307"/>
      <c r="C2" s="307"/>
      <c r="D2" s="307"/>
      <c r="E2" s="307"/>
      <c r="F2" s="307"/>
      <c r="G2" s="307"/>
      <c r="Q2" s="289"/>
    </row>
    <row r="3" spans="1:13" ht="14.25" customHeight="1">
      <c r="A3" s="291" t="s">
        <v>5</v>
      </c>
      <c r="B3" s="396"/>
      <c r="C3" s="744" t="s">
        <v>6</v>
      </c>
      <c r="D3" s="744"/>
      <c r="E3" s="744" t="s">
        <v>7</v>
      </c>
      <c r="F3" s="744"/>
      <c r="G3" s="744" t="s">
        <v>0</v>
      </c>
      <c r="H3" s="744"/>
      <c r="J3" s="737"/>
      <c r="K3" s="737"/>
      <c r="L3" s="737"/>
      <c r="M3" s="737"/>
    </row>
    <row r="4" spans="1:13" ht="14.25" customHeight="1">
      <c r="A4" s="397"/>
      <c r="B4" s="398"/>
      <c r="C4" s="399" t="s">
        <v>163</v>
      </c>
      <c r="D4" s="400" t="s">
        <v>2</v>
      </c>
      <c r="E4" s="401" t="s">
        <v>163</v>
      </c>
      <c r="F4" s="402" t="s">
        <v>2</v>
      </c>
      <c r="G4" s="403" t="s">
        <v>163</v>
      </c>
      <c r="H4" s="404" t="s">
        <v>2</v>
      </c>
      <c r="J4" s="401"/>
      <c r="K4" s="401"/>
      <c r="L4" s="401"/>
      <c r="M4" s="401"/>
    </row>
    <row r="5" spans="1:13" ht="14.25" customHeight="1">
      <c r="A5" s="405">
        <v>1981</v>
      </c>
      <c r="B5" s="406"/>
      <c r="C5" s="407">
        <v>50</v>
      </c>
      <c r="D5" s="408">
        <v>16.92161906051171</v>
      </c>
      <c r="E5" s="409">
        <v>10</v>
      </c>
      <c r="F5" s="410">
        <v>3.5231116121758737</v>
      </c>
      <c r="G5" s="409">
        <v>60</v>
      </c>
      <c r="H5" s="410">
        <v>10.356970240972174</v>
      </c>
      <c r="J5" s="401"/>
      <c r="K5" s="401"/>
      <c r="L5" s="401"/>
      <c r="M5" s="401"/>
    </row>
    <row r="6" spans="1:13" ht="14.25" customHeight="1">
      <c r="A6" s="405">
        <v>1982</v>
      </c>
      <c r="B6" s="406"/>
      <c r="C6" s="407">
        <v>52</v>
      </c>
      <c r="D6" s="408">
        <v>17.48310526846653</v>
      </c>
      <c r="E6" s="407">
        <v>11</v>
      </c>
      <c r="F6" s="408">
        <v>3.8446751249519417</v>
      </c>
      <c r="G6" s="407">
        <v>63</v>
      </c>
      <c r="H6" s="408">
        <v>10.796175069403983</v>
      </c>
      <c r="J6" s="401"/>
      <c r="K6" s="401"/>
      <c r="L6" s="401"/>
      <c r="M6" s="401"/>
    </row>
    <row r="7" spans="1:13" ht="14.25" customHeight="1">
      <c r="A7" s="405">
        <v>1983</v>
      </c>
      <c r="B7" s="406"/>
      <c r="C7" s="407">
        <v>58</v>
      </c>
      <c r="D7" s="408">
        <v>19.16468411313772</v>
      </c>
      <c r="E7" s="407">
        <v>12</v>
      </c>
      <c r="F7" s="408">
        <v>4.142073107590349</v>
      </c>
      <c r="G7" s="407">
        <v>70</v>
      </c>
      <c r="H7" s="408">
        <v>11.817337722630201</v>
      </c>
      <c r="J7" s="401"/>
      <c r="K7" s="401"/>
      <c r="L7" s="401"/>
      <c r="M7" s="401"/>
    </row>
    <row r="8" spans="1:13" ht="14.25" customHeight="1">
      <c r="A8" s="405">
        <v>1984</v>
      </c>
      <c r="B8" s="406"/>
      <c r="C8" s="407">
        <v>57</v>
      </c>
      <c r="D8" s="408">
        <v>18.65488463426608</v>
      </c>
      <c r="E8" s="407">
        <v>15</v>
      </c>
      <c r="F8" s="408">
        <v>5.133470225872689</v>
      </c>
      <c r="G8" s="407">
        <v>72</v>
      </c>
      <c r="H8" s="408">
        <v>12.045169385194479</v>
      </c>
      <c r="J8" s="401"/>
      <c r="K8" s="401"/>
      <c r="L8" s="401"/>
      <c r="M8" s="401"/>
    </row>
    <row r="9" spans="1:13" ht="14.25" customHeight="1">
      <c r="A9" s="411">
        <v>1985</v>
      </c>
      <c r="B9" s="412"/>
      <c r="C9" s="413">
        <v>60</v>
      </c>
      <c r="D9" s="414">
        <v>19.643149451628744</v>
      </c>
      <c r="E9" s="413">
        <v>15</v>
      </c>
      <c r="F9" s="414">
        <v>5.144209335025207</v>
      </c>
      <c r="G9" s="413">
        <f aca="true" t="shared" si="0" ref="G9:G30">C9+E9</f>
        <v>75</v>
      </c>
      <c r="H9" s="414">
        <v>12.56197239715932</v>
      </c>
      <c r="J9" s="304"/>
      <c r="K9" s="415"/>
      <c r="L9" s="304"/>
      <c r="M9" s="415"/>
    </row>
    <row r="10" spans="1:12" ht="12.75" customHeight="1">
      <c r="A10" s="416">
        <v>1986</v>
      </c>
      <c r="B10" s="412"/>
      <c r="C10" s="413">
        <v>68</v>
      </c>
      <c r="D10" s="414">
        <v>22.89793581843284</v>
      </c>
      <c r="E10" s="413">
        <v>23</v>
      </c>
      <c r="F10" s="414">
        <v>8.002226706561826</v>
      </c>
      <c r="G10" s="413">
        <f t="shared" si="0"/>
        <v>91</v>
      </c>
      <c r="H10" s="414">
        <v>15.571792809596332</v>
      </c>
      <c r="J10" s="304"/>
      <c r="K10" s="415"/>
      <c r="L10" s="304"/>
    </row>
    <row r="11" spans="1:12" ht="12.75" customHeight="1">
      <c r="A11" s="416">
        <v>1987</v>
      </c>
      <c r="B11" s="412"/>
      <c r="C11" s="413">
        <v>93</v>
      </c>
      <c r="D11" s="414">
        <v>31.171442936148818</v>
      </c>
      <c r="E11" s="413">
        <v>20</v>
      </c>
      <c r="F11" s="414">
        <v>6.934091460666366</v>
      </c>
      <c r="G11" s="413">
        <f t="shared" si="0"/>
        <v>113</v>
      </c>
      <c r="H11" s="414">
        <v>19.257643409795836</v>
      </c>
      <c r="J11" s="304"/>
      <c r="K11" s="415"/>
      <c r="L11" s="304"/>
    </row>
    <row r="12" spans="1:12" ht="12.75" customHeight="1">
      <c r="A12" s="416">
        <v>1988</v>
      </c>
      <c r="B12" s="412"/>
      <c r="C12" s="413">
        <v>106</v>
      </c>
      <c r="D12" s="414">
        <v>35.696245159117694</v>
      </c>
      <c r="E12" s="413">
        <v>25</v>
      </c>
      <c r="F12" s="414">
        <v>8.674230595746158</v>
      </c>
      <c r="G12" s="413">
        <f t="shared" si="0"/>
        <v>131</v>
      </c>
      <c r="H12" s="414">
        <v>22.387039442203843</v>
      </c>
      <c r="J12" s="304"/>
      <c r="K12" s="415"/>
      <c r="L12" s="304"/>
    </row>
    <row r="13" spans="1:12" ht="12.75" customHeight="1">
      <c r="A13" s="416">
        <v>1989</v>
      </c>
      <c r="B13" s="412"/>
      <c r="C13" s="413">
        <v>111</v>
      </c>
      <c r="D13" s="414">
        <v>37.8581173260573</v>
      </c>
      <c r="E13" s="413">
        <v>20</v>
      </c>
      <c r="F13" s="414">
        <v>6.985435367259265</v>
      </c>
      <c r="G13" s="413">
        <f t="shared" si="0"/>
        <v>131</v>
      </c>
      <c r="H13" s="414">
        <v>22.605304481372194</v>
      </c>
      <c r="J13" s="304"/>
      <c r="K13" s="415"/>
      <c r="L13" s="304"/>
    </row>
    <row r="14" spans="1:12" ht="12.75" customHeight="1">
      <c r="A14" s="416">
        <v>1990</v>
      </c>
      <c r="B14" s="412"/>
      <c r="C14" s="413">
        <v>111</v>
      </c>
      <c r="D14" s="414">
        <v>37.987679671457904</v>
      </c>
      <c r="E14" s="413">
        <v>19</v>
      </c>
      <c r="F14" s="414">
        <v>6.680731364275668</v>
      </c>
      <c r="G14" s="413">
        <f t="shared" si="0"/>
        <v>130</v>
      </c>
      <c r="H14" s="414">
        <v>22.545959070412763</v>
      </c>
      <c r="J14" s="304"/>
      <c r="K14" s="415"/>
      <c r="L14" s="304"/>
    </row>
    <row r="15" spans="1:12" ht="12.75" customHeight="1">
      <c r="A15" s="416">
        <v>1991</v>
      </c>
      <c r="B15" s="412"/>
      <c r="C15" s="413">
        <v>109</v>
      </c>
      <c r="D15" s="414">
        <v>38.656183393445474</v>
      </c>
      <c r="E15" s="413">
        <v>16</v>
      </c>
      <c r="F15" s="414">
        <v>5.800001450000362</v>
      </c>
      <c r="G15" s="413">
        <f t="shared" si="0"/>
        <v>125</v>
      </c>
      <c r="H15" s="414">
        <v>22.40805973092402</v>
      </c>
      <c r="J15" s="304"/>
      <c r="K15" s="415"/>
      <c r="L15" s="304"/>
    </row>
    <row r="16" spans="1:12" ht="12.75" customHeight="1">
      <c r="A16" s="416">
        <v>1992</v>
      </c>
      <c r="B16" s="412"/>
      <c r="C16" s="413">
        <v>112</v>
      </c>
      <c r="D16" s="414">
        <v>39.94578785933376</v>
      </c>
      <c r="E16" s="413">
        <v>17</v>
      </c>
      <c r="F16" s="414">
        <v>6.246325690770135</v>
      </c>
      <c r="G16" s="413">
        <f t="shared" si="0"/>
        <v>129</v>
      </c>
      <c r="H16" s="414">
        <v>23.346726028884788</v>
      </c>
      <c r="J16" s="304"/>
      <c r="K16" s="415"/>
      <c r="L16" s="304"/>
    </row>
    <row r="17" spans="1:12" ht="12.75" customHeight="1">
      <c r="A17" s="416">
        <v>1993</v>
      </c>
      <c r="B17" s="412"/>
      <c r="C17" s="413">
        <v>110</v>
      </c>
      <c r="D17" s="414">
        <v>39.37289712935787</v>
      </c>
      <c r="E17" s="413">
        <v>16</v>
      </c>
      <c r="F17" s="414">
        <v>5.920882211449506</v>
      </c>
      <c r="G17" s="413">
        <f t="shared" si="0"/>
        <v>126</v>
      </c>
      <c r="H17" s="414">
        <v>22.925764192139738</v>
      </c>
      <c r="J17" s="304"/>
      <c r="K17" s="415"/>
      <c r="L17" s="304"/>
    </row>
    <row r="18" spans="1:12" ht="12.75" customHeight="1">
      <c r="A18" s="416">
        <v>1994</v>
      </c>
      <c r="B18" s="412"/>
      <c r="C18" s="413">
        <v>111</v>
      </c>
      <c r="D18" s="414">
        <v>39.92374923569399</v>
      </c>
      <c r="E18" s="413">
        <v>26</v>
      </c>
      <c r="F18" s="414">
        <v>9.694258016405668</v>
      </c>
      <c r="G18" s="413">
        <f t="shared" si="0"/>
        <v>137</v>
      </c>
      <c r="H18" s="414">
        <v>25.08100983102356</v>
      </c>
      <c r="J18" s="304"/>
      <c r="K18" s="415"/>
      <c r="L18" s="304"/>
    </row>
    <row r="19" spans="1:12" ht="12.75" customHeight="1">
      <c r="A19" s="416">
        <v>1995</v>
      </c>
      <c r="B19" s="412"/>
      <c r="C19" s="413">
        <v>122</v>
      </c>
      <c r="D19" s="414">
        <v>44.059227157818704</v>
      </c>
      <c r="E19" s="413">
        <v>34</v>
      </c>
      <c r="F19" s="414">
        <v>12.750796924807801</v>
      </c>
      <c r="G19" s="413">
        <f t="shared" si="0"/>
        <v>156</v>
      </c>
      <c r="H19" s="414">
        <v>28.700211572072487</v>
      </c>
      <c r="J19" s="304"/>
      <c r="K19" s="415"/>
      <c r="L19" s="304"/>
    </row>
    <row r="20" spans="1:12" ht="12.75" customHeight="1">
      <c r="A20" s="416">
        <v>1996</v>
      </c>
      <c r="B20" s="412"/>
      <c r="C20" s="413">
        <v>105</v>
      </c>
      <c r="D20" s="414">
        <v>39.12013233781911</v>
      </c>
      <c r="E20" s="413">
        <v>38</v>
      </c>
      <c r="F20" s="414">
        <v>14.268120513051576</v>
      </c>
      <c r="G20" s="413">
        <f t="shared" si="0"/>
        <v>143</v>
      </c>
      <c r="H20" s="414">
        <v>26.741918050046657</v>
      </c>
      <c r="J20" s="304"/>
      <c r="K20" s="415"/>
      <c r="L20" s="304"/>
    </row>
    <row r="21" spans="1:18" ht="12.75" customHeight="1">
      <c r="A21" s="416">
        <v>1997</v>
      </c>
      <c r="B21" s="412"/>
      <c r="C21" s="413">
        <v>113</v>
      </c>
      <c r="D21" s="414">
        <v>41.06701555458642</v>
      </c>
      <c r="E21" s="413">
        <v>29</v>
      </c>
      <c r="F21" s="414">
        <v>10.826551183454043</v>
      </c>
      <c r="G21" s="413">
        <f t="shared" si="0"/>
        <v>142</v>
      </c>
      <c r="H21" s="414">
        <v>26.150049721925527</v>
      </c>
      <c r="J21" s="304"/>
      <c r="K21" s="415"/>
      <c r="L21" s="304"/>
      <c r="R21" s="306"/>
    </row>
    <row r="22" spans="1:12" ht="12.75" customHeight="1">
      <c r="A22" s="416">
        <v>1998</v>
      </c>
      <c r="B22" s="412"/>
      <c r="C22" s="413">
        <v>105</v>
      </c>
      <c r="D22" s="414">
        <v>38.4967919340055</v>
      </c>
      <c r="E22" s="413">
        <v>35</v>
      </c>
      <c r="F22" s="414">
        <v>13.27366504854369</v>
      </c>
      <c r="G22" s="413">
        <f t="shared" si="0"/>
        <v>140</v>
      </c>
      <c r="H22" s="414">
        <v>26.098465783047182</v>
      </c>
      <c r="J22" s="304"/>
      <c r="K22" s="415"/>
      <c r="L22" s="304"/>
    </row>
    <row r="23" spans="1:14" ht="12.75" customHeight="1">
      <c r="A23" s="416">
        <v>1999</v>
      </c>
      <c r="B23" s="412"/>
      <c r="C23" s="413">
        <v>83</v>
      </c>
      <c r="D23" s="414">
        <v>30.644268045043383</v>
      </c>
      <c r="E23" s="413">
        <v>37</v>
      </c>
      <c r="F23" s="414">
        <v>14.219830899308224</v>
      </c>
      <c r="G23" s="413">
        <f t="shared" si="0"/>
        <v>120</v>
      </c>
      <c r="H23" s="414">
        <v>22.59674230298465</v>
      </c>
      <c r="J23" s="304"/>
      <c r="K23" s="415"/>
      <c r="L23" s="304"/>
      <c r="N23" s="304"/>
    </row>
    <row r="24" spans="1:14" ht="12.75" customHeight="1">
      <c r="A24" s="416">
        <v>2000</v>
      </c>
      <c r="B24" s="412"/>
      <c r="C24" s="413">
        <v>81</v>
      </c>
      <c r="D24" s="414">
        <v>29.879375853037736</v>
      </c>
      <c r="E24" s="413">
        <v>15</v>
      </c>
      <c r="F24" s="414">
        <v>5.797549569048815</v>
      </c>
      <c r="G24" s="413">
        <f t="shared" si="0"/>
        <v>96</v>
      </c>
      <c r="H24" s="414">
        <v>18.119703289858627</v>
      </c>
      <c r="J24" s="304"/>
      <c r="K24" s="415"/>
      <c r="L24" s="304"/>
      <c r="N24" s="304"/>
    </row>
    <row r="25" spans="1:12" ht="12.75" customHeight="1">
      <c r="A25" s="416">
        <v>2001</v>
      </c>
      <c r="B25" s="412"/>
      <c r="C25" s="413">
        <v>87</v>
      </c>
      <c r="D25" s="414">
        <v>32.201946922308174</v>
      </c>
      <c r="E25" s="413">
        <v>23</v>
      </c>
      <c r="F25" s="414">
        <v>8.69828303456622</v>
      </c>
      <c r="G25" s="413">
        <f t="shared" si="0"/>
        <v>110</v>
      </c>
      <c r="H25" s="414">
        <v>20.576516582801773</v>
      </c>
      <c r="J25" s="304"/>
      <c r="K25" s="415"/>
      <c r="L25" s="304"/>
    </row>
    <row r="26" spans="1:12" ht="12.75" customHeight="1">
      <c r="A26" s="416">
        <v>2002</v>
      </c>
      <c r="B26" s="412"/>
      <c r="C26" s="413">
        <v>65</v>
      </c>
      <c r="D26" s="414">
        <v>23.15309539075301</v>
      </c>
      <c r="E26" s="413">
        <v>30</v>
      </c>
      <c r="F26" s="414">
        <v>11.032656663724625</v>
      </c>
      <c r="G26" s="413">
        <f t="shared" si="0"/>
        <v>95</v>
      </c>
      <c r="H26" s="414">
        <v>17.189592154308254</v>
      </c>
      <c r="J26" s="304"/>
      <c r="K26" s="415"/>
      <c r="L26" s="304"/>
    </row>
    <row r="27" spans="1:12" ht="12.75" customHeight="1">
      <c r="A27" s="416">
        <v>2003</v>
      </c>
      <c r="B27" s="412"/>
      <c r="C27" s="413">
        <v>66</v>
      </c>
      <c r="D27" s="414">
        <v>22.53636549887318</v>
      </c>
      <c r="E27" s="413">
        <v>31</v>
      </c>
      <c r="F27" s="414">
        <v>11.022222222222222</v>
      </c>
      <c r="G27" s="413">
        <f t="shared" si="0"/>
        <v>97</v>
      </c>
      <c r="H27" s="414">
        <v>16.896011147883645</v>
      </c>
      <c r="J27" s="304"/>
      <c r="K27" s="415"/>
      <c r="L27" s="304"/>
    </row>
    <row r="28" spans="1:12" ht="12.75" customHeight="1">
      <c r="A28" s="416">
        <v>2004</v>
      </c>
      <c r="B28" s="412"/>
      <c r="C28" s="413">
        <v>83</v>
      </c>
      <c r="D28" s="414">
        <v>27.67312372887007</v>
      </c>
      <c r="E28" s="413">
        <v>30</v>
      </c>
      <c r="F28" s="414">
        <v>10.452597470471412</v>
      </c>
      <c r="G28" s="413">
        <f t="shared" si="0"/>
        <v>113</v>
      </c>
      <c r="H28" s="414">
        <v>19.252393771083927</v>
      </c>
      <c r="J28" s="304"/>
      <c r="K28" s="415"/>
      <c r="L28" s="304"/>
    </row>
    <row r="29" spans="1:12" ht="12.75" customHeight="1">
      <c r="A29" s="416">
        <v>2005</v>
      </c>
      <c r="B29" s="412"/>
      <c r="C29" s="413">
        <v>84</v>
      </c>
      <c r="D29" s="414">
        <v>27.57081432369449</v>
      </c>
      <c r="E29" s="413">
        <v>24</v>
      </c>
      <c r="F29" s="414">
        <v>8.242607411477831</v>
      </c>
      <c r="G29" s="413">
        <f t="shared" si="0"/>
        <v>108</v>
      </c>
      <c r="H29" s="414">
        <v>18.12567132116004</v>
      </c>
      <c r="J29" s="304"/>
      <c r="K29" s="415"/>
      <c r="L29" s="304"/>
    </row>
    <row r="30" spans="1:12" ht="12.75" customHeight="1">
      <c r="A30" s="416">
        <v>2006</v>
      </c>
      <c r="B30" s="412"/>
      <c r="C30" s="413">
        <v>95</v>
      </c>
      <c r="D30" s="414">
        <v>31.096563011456627</v>
      </c>
      <c r="E30" s="413">
        <v>24</v>
      </c>
      <c r="F30" s="414">
        <v>8.004802881729038</v>
      </c>
      <c r="G30" s="413">
        <f t="shared" si="0"/>
        <v>119</v>
      </c>
      <c r="H30" s="414">
        <v>19.65902332650499</v>
      </c>
      <c r="J30" s="304"/>
      <c r="K30" s="415"/>
      <c r="L30" s="304"/>
    </row>
    <row r="31" spans="1:14" ht="12.75">
      <c r="A31" s="416">
        <v>2007</v>
      </c>
      <c r="B31" s="412"/>
      <c r="C31" s="413">
        <v>70</v>
      </c>
      <c r="D31" s="414">
        <v>22.543557373353515</v>
      </c>
      <c r="E31" s="413">
        <v>23</v>
      </c>
      <c r="F31" s="414">
        <v>7.588755444107166</v>
      </c>
      <c r="G31" s="413">
        <f>C31+E31</f>
        <v>93</v>
      </c>
      <c r="H31" s="414">
        <v>15.156700728499487</v>
      </c>
      <c r="J31" s="304"/>
      <c r="K31" s="415"/>
      <c r="L31" s="304"/>
      <c r="N31" s="304"/>
    </row>
    <row r="32" spans="1:12" ht="12.75">
      <c r="A32" s="417">
        <v>2008</v>
      </c>
      <c r="B32" s="412"/>
      <c r="C32" s="413">
        <v>83</v>
      </c>
      <c r="D32" s="414">
        <v>26.361759568048278</v>
      </c>
      <c r="E32" s="413">
        <v>38</v>
      </c>
      <c r="F32" s="414">
        <v>12.46024199101551</v>
      </c>
      <c r="G32" s="413">
        <f>C32+E32</f>
        <v>121</v>
      </c>
      <c r="H32" s="414">
        <v>19.522111614849713</v>
      </c>
      <c r="J32" s="304"/>
      <c r="K32" s="415"/>
      <c r="L32" s="304"/>
    </row>
    <row r="33" spans="1:20" ht="12.75">
      <c r="A33" s="418">
        <v>2009</v>
      </c>
      <c r="B33" s="419" t="s">
        <v>146</v>
      </c>
      <c r="C33" s="420">
        <v>93</v>
      </c>
      <c r="D33" s="421">
        <v>28.999064546304957</v>
      </c>
      <c r="E33" s="420">
        <v>21</v>
      </c>
      <c r="F33" s="421">
        <v>6.826382342424341</v>
      </c>
      <c r="G33" s="420">
        <f>C33+E33</f>
        <v>114</v>
      </c>
      <c r="H33" s="421">
        <v>18.143332325370427</v>
      </c>
      <c r="J33" s="304"/>
      <c r="K33" s="415"/>
      <c r="L33" s="304"/>
      <c r="T33" s="289"/>
    </row>
    <row r="34" spans="4:8" ht="12.75">
      <c r="D34" s="422"/>
      <c r="F34" s="304"/>
      <c r="H34" s="423"/>
    </row>
    <row r="35" spans="1:2" ht="12.75">
      <c r="A35" s="289"/>
      <c r="B35" s="289"/>
    </row>
    <row r="36" spans="1:8" ht="12.75">
      <c r="A36" s="307"/>
      <c r="B36" s="307"/>
      <c r="C36" s="307"/>
      <c r="D36" s="307"/>
      <c r="E36" s="307"/>
      <c r="F36" s="307"/>
      <c r="G36" s="353"/>
      <c r="H36" s="353"/>
    </row>
    <row r="68" ht="12.75">
      <c r="F68" s="304"/>
    </row>
    <row r="69" spans="6:17" ht="12.75">
      <c r="F69" s="304"/>
      <c r="Q69" s="289"/>
    </row>
    <row r="79" ht="12.75">
      <c r="C79" s="289"/>
    </row>
  </sheetData>
  <sheetProtection/>
  <mergeCells count="5">
    <mergeCell ref="C3:D3"/>
    <mergeCell ref="E3:F3"/>
    <mergeCell ref="G3:H3"/>
    <mergeCell ref="J3:K3"/>
    <mergeCell ref="L3:M3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2"/>
  <sheetViews>
    <sheetView showGridLines="0" zoomScalePageLayoutView="0" workbookViewId="0" topLeftCell="A1">
      <selection activeCell="A45" sqref="A45:A46"/>
    </sheetView>
  </sheetViews>
  <sheetFormatPr defaultColWidth="9.140625" defaultRowHeight="12.75"/>
  <cols>
    <col min="1" max="1" width="7.140625" style="290" customWidth="1"/>
    <col min="2" max="2" width="2.140625" style="290" customWidth="1"/>
    <col min="3" max="3" width="6.57421875" style="290" customWidth="1"/>
    <col min="4" max="4" width="7.7109375" style="290" customWidth="1"/>
    <col min="5" max="6" width="7.28125" style="290" customWidth="1"/>
    <col min="7" max="7" width="8.28125" style="290" customWidth="1"/>
    <col min="8" max="9" width="7.28125" style="290" customWidth="1"/>
    <col min="10" max="10" width="8.00390625" style="290" customWidth="1"/>
    <col min="11" max="12" width="7.28125" style="290" customWidth="1"/>
    <col min="13" max="13" width="7.7109375" style="290" customWidth="1"/>
    <col min="14" max="15" width="7.28125" style="290" customWidth="1"/>
    <col min="16" max="16" width="7.7109375" style="290" customWidth="1"/>
    <col min="17" max="20" width="7.28125" style="290" customWidth="1"/>
    <col min="21" max="16384" width="9.140625" style="290" customWidth="1"/>
  </cols>
  <sheetData>
    <row r="1" spans="1:22" ht="12.75">
      <c r="A1" s="289" t="s">
        <v>188</v>
      </c>
      <c r="B1" s="289"/>
      <c r="O1" s="307"/>
      <c r="P1" s="307"/>
      <c r="Q1" s="307"/>
      <c r="R1" s="307"/>
      <c r="S1" s="307"/>
      <c r="T1" s="307"/>
      <c r="U1" s="353"/>
      <c r="V1" s="289"/>
    </row>
    <row r="3" spans="1:20" ht="12.75">
      <c r="A3" s="754" t="s">
        <v>24</v>
      </c>
      <c r="B3" s="424"/>
      <c r="C3" s="756" t="s">
        <v>25</v>
      </c>
      <c r="D3" s="756" t="s">
        <v>0</v>
      </c>
      <c r="E3" s="758" t="s">
        <v>53</v>
      </c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60"/>
    </row>
    <row r="4" spans="1:20" ht="24.75" customHeight="1">
      <c r="A4" s="755"/>
      <c r="B4" s="425"/>
      <c r="C4" s="757"/>
      <c r="D4" s="757"/>
      <c r="E4" s="426" t="s">
        <v>73</v>
      </c>
      <c r="F4" s="427" t="s">
        <v>74</v>
      </c>
      <c r="G4" s="427" t="s">
        <v>75</v>
      </c>
      <c r="H4" s="427" t="s">
        <v>76</v>
      </c>
      <c r="I4" s="427" t="s">
        <v>77</v>
      </c>
      <c r="J4" s="427" t="s">
        <v>78</v>
      </c>
      <c r="K4" s="427" t="s">
        <v>79</v>
      </c>
      <c r="L4" s="427" t="s">
        <v>15</v>
      </c>
      <c r="M4" s="427" t="s">
        <v>81</v>
      </c>
      <c r="N4" s="427" t="s">
        <v>17</v>
      </c>
      <c r="O4" s="427" t="s">
        <v>83</v>
      </c>
      <c r="P4" s="427" t="s">
        <v>84</v>
      </c>
      <c r="Q4" s="427" t="s">
        <v>85</v>
      </c>
      <c r="R4" s="427" t="s">
        <v>21</v>
      </c>
      <c r="S4" s="427" t="s">
        <v>87</v>
      </c>
      <c r="T4" s="428" t="s">
        <v>23</v>
      </c>
    </row>
    <row r="5" spans="1:24" ht="12.75">
      <c r="A5" s="745" t="s">
        <v>26</v>
      </c>
      <c r="B5" s="429"/>
      <c r="C5" s="430" t="s">
        <v>0</v>
      </c>
      <c r="D5" s="431">
        <f>SUM(E5:T5)</f>
        <v>83</v>
      </c>
      <c r="E5" s="432">
        <v>5</v>
      </c>
      <c r="F5" s="432">
        <v>20</v>
      </c>
      <c r="G5" s="432">
        <v>15</v>
      </c>
      <c r="H5" s="432">
        <v>10</v>
      </c>
      <c r="I5" s="432">
        <v>7</v>
      </c>
      <c r="J5" s="432">
        <v>8</v>
      </c>
      <c r="K5" s="432">
        <v>6</v>
      </c>
      <c r="L5" s="432">
        <v>4</v>
      </c>
      <c r="M5" s="432">
        <v>3</v>
      </c>
      <c r="N5" s="432">
        <v>2</v>
      </c>
      <c r="O5" s="432">
        <v>2</v>
      </c>
      <c r="P5" s="432">
        <v>0</v>
      </c>
      <c r="Q5" s="432">
        <v>1</v>
      </c>
      <c r="R5" s="432">
        <v>0</v>
      </c>
      <c r="S5" s="432">
        <v>0</v>
      </c>
      <c r="T5" s="433">
        <v>0</v>
      </c>
      <c r="X5" s="305"/>
    </row>
    <row r="6" spans="1:20" ht="12.75">
      <c r="A6" s="746"/>
      <c r="B6" s="429"/>
      <c r="C6" s="434" t="s">
        <v>6</v>
      </c>
      <c r="D6" s="435">
        <f aca="true" t="shared" si="0" ref="D6:D13">SUM(E6:T6)</f>
        <v>58</v>
      </c>
      <c r="E6" s="432">
        <v>3</v>
      </c>
      <c r="F6" s="432">
        <v>11</v>
      </c>
      <c r="G6" s="432">
        <v>13</v>
      </c>
      <c r="H6" s="432">
        <v>7</v>
      </c>
      <c r="I6" s="432">
        <v>5</v>
      </c>
      <c r="J6" s="432">
        <v>8</v>
      </c>
      <c r="K6" s="432">
        <v>3</v>
      </c>
      <c r="L6" s="432">
        <v>2</v>
      </c>
      <c r="M6" s="432">
        <v>2</v>
      </c>
      <c r="N6" s="432">
        <v>1</v>
      </c>
      <c r="O6" s="432">
        <v>2</v>
      </c>
      <c r="P6" s="432">
        <v>0</v>
      </c>
      <c r="Q6" s="432">
        <v>1</v>
      </c>
      <c r="R6" s="432">
        <v>0</v>
      </c>
      <c r="S6" s="432">
        <v>0</v>
      </c>
      <c r="T6" s="433">
        <v>0</v>
      </c>
    </row>
    <row r="7" spans="1:20" ht="12.75">
      <c r="A7" s="747"/>
      <c r="B7" s="436"/>
      <c r="C7" s="437" t="s">
        <v>7</v>
      </c>
      <c r="D7" s="438">
        <f t="shared" si="0"/>
        <v>25</v>
      </c>
      <c r="E7" s="439">
        <v>2</v>
      </c>
      <c r="F7" s="439">
        <v>9</v>
      </c>
      <c r="G7" s="439">
        <v>2</v>
      </c>
      <c r="H7" s="439">
        <v>3</v>
      </c>
      <c r="I7" s="439">
        <v>2</v>
      </c>
      <c r="J7" s="439">
        <v>0</v>
      </c>
      <c r="K7" s="439">
        <v>3</v>
      </c>
      <c r="L7" s="439">
        <v>2</v>
      </c>
      <c r="M7" s="439">
        <v>1</v>
      </c>
      <c r="N7" s="439">
        <v>1</v>
      </c>
      <c r="O7" s="439">
        <v>0</v>
      </c>
      <c r="P7" s="439">
        <v>0</v>
      </c>
      <c r="Q7" s="439">
        <v>0</v>
      </c>
      <c r="R7" s="439">
        <v>0</v>
      </c>
      <c r="S7" s="439">
        <v>0</v>
      </c>
      <c r="T7" s="440">
        <v>0</v>
      </c>
    </row>
    <row r="8" spans="1:20" ht="12.75">
      <c r="A8" s="745" t="s">
        <v>27</v>
      </c>
      <c r="B8" s="441"/>
      <c r="C8" s="430" t="s">
        <v>0</v>
      </c>
      <c r="D8" s="431">
        <f>SUM(E8:T8)</f>
        <v>28</v>
      </c>
      <c r="E8" s="442">
        <v>0</v>
      </c>
      <c r="F8" s="443">
        <v>8</v>
      </c>
      <c r="G8" s="443">
        <v>5</v>
      </c>
      <c r="H8" s="443">
        <v>2</v>
      </c>
      <c r="I8" s="443">
        <v>5</v>
      </c>
      <c r="J8" s="443">
        <v>4</v>
      </c>
      <c r="K8" s="443">
        <v>2</v>
      </c>
      <c r="L8" s="443">
        <v>0</v>
      </c>
      <c r="M8" s="443">
        <v>1</v>
      </c>
      <c r="N8" s="443">
        <v>1</v>
      </c>
      <c r="O8" s="443">
        <v>0</v>
      </c>
      <c r="P8" s="443">
        <v>0</v>
      </c>
      <c r="Q8" s="443">
        <v>0</v>
      </c>
      <c r="R8" s="443">
        <v>0</v>
      </c>
      <c r="S8" s="443">
        <v>0</v>
      </c>
      <c r="T8" s="444">
        <v>0</v>
      </c>
    </row>
    <row r="9" spans="1:20" ht="12.75">
      <c r="A9" s="746"/>
      <c r="B9" s="445"/>
      <c r="C9" s="434" t="s">
        <v>6</v>
      </c>
      <c r="D9" s="435">
        <f t="shared" si="0"/>
        <v>21</v>
      </c>
      <c r="E9" s="446">
        <v>0</v>
      </c>
      <c r="F9" s="447">
        <v>7</v>
      </c>
      <c r="G9" s="447">
        <v>3</v>
      </c>
      <c r="H9" s="447">
        <v>1</v>
      </c>
      <c r="I9" s="447">
        <v>5</v>
      </c>
      <c r="J9" s="447">
        <v>3</v>
      </c>
      <c r="K9" s="447">
        <v>0</v>
      </c>
      <c r="L9" s="447">
        <v>0</v>
      </c>
      <c r="M9" s="447">
        <v>1</v>
      </c>
      <c r="N9" s="447">
        <v>1</v>
      </c>
      <c r="O9" s="447">
        <v>0</v>
      </c>
      <c r="P9" s="447">
        <v>0</v>
      </c>
      <c r="Q9" s="447">
        <v>0</v>
      </c>
      <c r="R9" s="447">
        <v>0</v>
      </c>
      <c r="S9" s="447">
        <v>0</v>
      </c>
      <c r="T9" s="448">
        <v>0</v>
      </c>
    </row>
    <row r="10" spans="1:20" ht="12.75">
      <c r="A10" s="747"/>
      <c r="B10" s="449"/>
      <c r="C10" s="437" t="s">
        <v>7</v>
      </c>
      <c r="D10" s="438">
        <f t="shared" si="0"/>
        <v>7</v>
      </c>
      <c r="E10" s="450">
        <v>0</v>
      </c>
      <c r="F10" s="451">
        <v>1</v>
      </c>
      <c r="G10" s="451">
        <v>2</v>
      </c>
      <c r="H10" s="451">
        <v>1</v>
      </c>
      <c r="I10" s="451">
        <v>0</v>
      </c>
      <c r="J10" s="451">
        <v>1</v>
      </c>
      <c r="K10" s="451">
        <v>2</v>
      </c>
      <c r="L10" s="451">
        <v>0</v>
      </c>
      <c r="M10" s="451">
        <v>0</v>
      </c>
      <c r="N10" s="451">
        <v>0</v>
      </c>
      <c r="O10" s="451">
        <v>0</v>
      </c>
      <c r="P10" s="451">
        <v>0</v>
      </c>
      <c r="Q10" s="451">
        <v>0</v>
      </c>
      <c r="R10" s="451">
        <v>0</v>
      </c>
      <c r="S10" s="451">
        <v>0</v>
      </c>
      <c r="T10" s="452">
        <v>0</v>
      </c>
    </row>
    <row r="11" spans="1:20" ht="12.75">
      <c r="A11" s="745" t="s">
        <v>28</v>
      </c>
      <c r="B11" s="441"/>
      <c r="C11" s="430" t="s">
        <v>0</v>
      </c>
      <c r="D11" s="431">
        <f>SUM(E11:T11)</f>
        <v>25</v>
      </c>
      <c r="E11" s="442">
        <v>0</v>
      </c>
      <c r="F11" s="443">
        <v>2</v>
      </c>
      <c r="G11" s="443">
        <v>2</v>
      </c>
      <c r="H11" s="443">
        <v>3</v>
      </c>
      <c r="I11" s="443">
        <v>2</v>
      </c>
      <c r="J11" s="443">
        <v>1</v>
      </c>
      <c r="K11" s="443">
        <v>2</v>
      </c>
      <c r="L11" s="443">
        <v>2</v>
      </c>
      <c r="M11" s="443">
        <v>2</v>
      </c>
      <c r="N11" s="443">
        <v>1</v>
      </c>
      <c r="O11" s="443">
        <v>2</v>
      </c>
      <c r="P11" s="443">
        <v>2</v>
      </c>
      <c r="Q11" s="443">
        <v>0</v>
      </c>
      <c r="R11" s="443">
        <v>2</v>
      </c>
      <c r="S11" s="443">
        <v>2</v>
      </c>
      <c r="T11" s="444">
        <v>0</v>
      </c>
    </row>
    <row r="12" spans="1:20" ht="12.75">
      <c r="A12" s="746"/>
      <c r="B12" s="445"/>
      <c r="C12" s="434" t="s">
        <v>6</v>
      </c>
      <c r="D12" s="435">
        <f t="shared" si="0"/>
        <v>16</v>
      </c>
      <c r="E12" s="446">
        <v>0</v>
      </c>
      <c r="F12" s="447">
        <v>2</v>
      </c>
      <c r="G12" s="447">
        <v>1</v>
      </c>
      <c r="H12" s="447">
        <v>1</v>
      </c>
      <c r="I12" s="447">
        <v>2</v>
      </c>
      <c r="J12" s="447">
        <v>1</v>
      </c>
      <c r="K12" s="447">
        <v>2</v>
      </c>
      <c r="L12" s="447">
        <v>0</v>
      </c>
      <c r="M12" s="447">
        <v>2</v>
      </c>
      <c r="N12" s="447">
        <v>0</v>
      </c>
      <c r="O12" s="447">
        <v>2</v>
      </c>
      <c r="P12" s="447">
        <v>2</v>
      </c>
      <c r="Q12" s="447">
        <v>0</v>
      </c>
      <c r="R12" s="447">
        <v>1</v>
      </c>
      <c r="S12" s="447">
        <v>0</v>
      </c>
      <c r="T12" s="448">
        <v>0</v>
      </c>
    </row>
    <row r="13" spans="1:20" ht="12.75">
      <c r="A13" s="747"/>
      <c r="B13" s="449"/>
      <c r="C13" s="437" t="s">
        <v>7</v>
      </c>
      <c r="D13" s="438">
        <f t="shared" si="0"/>
        <v>9</v>
      </c>
      <c r="E13" s="450">
        <v>0</v>
      </c>
      <c r="F13" s="451">
        <v>0</v>
      </c>
      <c r="G13" s="451">
        <v>1</v>
      </c>
      <c r="H13" s="451">
        <v>2</v>
      </c>
      <c r="I13" s="451">
        <v>0</v>
      </c>
      <c r="J13" s="451">
        <v>0</v>
      </c>
      <c r="K13" s="451">
        <v>0</v>
      </c>
      <c r="L13" s="451">
        <v>2</v>
      </c>
      <c r="M13" s="451">
        <v>0</v>
      </c>
      <c r="N13" s="451">
        <v>1</v>
      </c>
      <c r="O13" s="451">
        <v>0</v>
      </c>
      <c r="P13" s="451">
        <v>0</v>
      </c>
      <c r="Q13" s="451">
        <v>0</v>
      </c>
      <c r="R13" s="451">
        <v>1</v>
      </c>
      <c r="S13" s="451">
        <v>2</v>
      </c>
      <c r="T13" s="452">
        <v>0</v>
      </c>
    </row>
    <row r="14" spans="1:20" ht="12.75">
      <c r="A14" s="453" t="s">
        <v>29</v>
      </c>
      <c r="B14" s="454"/>
      <c r="C14" s="430" t="s">
        <v>0</v>
      </c>
      <c r="D14" s="431">
        <f>D17-D5-D8-D11</f>
        <v>370</v>
      </c>
      <c r="E14" s="442">
        <f aca="true" t="shared" si="1" ref="E14:T16">E17-E5-E8-E11</f>
        <v>4</v>
      </c>
      <c r="F14" s="443">
        <f t="shared" si="1"/>
        <v>24</v>
      </c>
      <c r="G14" s="443">
        <f t="shared" si="1"/>
        <v>38</v>
      </c>
      <c r="H14" s="443">
        <f t="shared" si="1"/>
        <v>20</v>
      </c>
      <c r="I14" s="443">
        <f t="shared" si="1"/>
        <v>35</v>
      </c>
      <c r="J14" s="443">
        <f t="shared" si="1"/>
        <v>28</v>
      </c>
      <c r="K14" s="443">
        <f t="shared" si="1"/>
        <v>39</v>
      </c>
      <c r="L14" s="443">
        <f t="shared" si="1"/>
        <v>43</v>
      </c>
      <c r="M14" s="443">
        <f t="shared" si="1"/>
        <v>40</v>
      </c>
      <c r="N14" s="443">
        <f t="shared" si="1"/>
        <v>33</v>
      </c>
      <c r="O14" s="443">
        <f t="shared" si="1"/>
        <v>21</v>
      </c>
      <c r="P14" s="443">
        <f t="shared" si="1"/>
        <v>6</v>
      </c>
      <c r="Q14" s="443">
        <f t="shared" si="1"/>
        <v>11</v>
      </c>
      <c r="R14" s="443">
        <f t="shared" si="1"/>
        <v>5</v>
      </c>
      <c r="S14" s="443">
        <f t="shared" si="1"/>
        <v>14</v>
      </c>
      <c r="T14" s="444">
        <f t="shared" si="1"/>
        <v>9</v>
      </c>
    </row>
    <row r="15" spans="1:20" ht="12.75">
      <c r="A15" s="455"/>
      <c r="B15" s="456"/>
      <c r="C15" s="434" t="s">
        <v>6</v>
      </c>
      <c r="D15" s="435">
        <f>D18-D6-D9-D12</f>
        <v>296</v>
      </c>
      <c r="E15" s="446">
        <f t="shared" si="1"/>
        <v>2</v>
      </c>
      <c r="F15" s="447">
        <f t="shared" si="1"/>
        <v>22</v>
      </c>
      <c r="G15" s="447">
        <f t="shared" si="1"/>
        <v>34</v>
      </c>
      <c r="H15" s="447">
        <f t="shared" si="1"/>
        <v>14</v>
      </c>
      <c r="I15" s="447">
        <f t="shared" si="1"/>
        <v>29</v>
      </c>
      <c r="J15" s="447">
        <f t="shared" si="1"/>
        <v>23</v>
      </c>
      <c r="K15" s="447">
        <f t="shared" si="1"/>
        <v>30</v>
      </c>
      <c r="L15" s="447">
        <f t="shared" si="1"/>
        <v>34</v>
      </c>
      <c r="M15" s="447">
        <f t="shared" si="1"/>
        <v>34</v>
      </c>
      <c r="N15" s="447">
        <f t="shared" si="1"/>
        <v>25</v>
      </c>
      <c r="O15" s="447">
        <f t="shared" si="1"/>
        <v>14</v>
      </c>
      <c r="P15" s="447">
        <f t="shared" si="1"/>
        <v>3</v>
      </c>
      <c r="Q15" s="447">
        <f t="shared" si="1"/>
        <v>9</v>
      </c>
      <c r="R15" s="447">
        <f t="shared" si="1"/>
        <v>5</v>
      </c>
      <c r="S15" s="447">
        <f t="shared" si="1"/>
        <v>11</v>
      </c>
      <c r="T15" s="448">
        <f t="shared" si="1"/>
        <v>7</v>
      </c>
    </row>
    <row r="16" spans="1:20" ht="12.75">
      <c r="A16" s="457"/>
      <c r="B16" s="458"/>
      <c r="C16" s="437" t="s">
        <v>7</v>
      </c>
      <c r="D16" s="438">
        <f>D19-D7-D10-D13</f>
        <v>74</v>
      </c>
      <c r="E16" s="450">
        <f t="shared" si="1"/>
        <v>2</v>
      </c>
      <c r="F16" s="451">
        <f t="shared" si="1"/>
        <v>2</v>
      </c>
      <c r="G16" s="451">
        <f t="shared" si="1"/>
        <v>4</v>
      </c>
      <c r="H16" s="451">
        <f t="shared" si="1"/>
        <v>6</v>
      </c>
      <c r="I16" s="451">
        <f t="shared" si="1"/>
        <v>6</v>
      </c>
      <c r="J16" s="451">
        <f t="shared" si="1"/>
        <v>5</v>
      </c>
      <c r="K16" s="451">
        <f t="shared" si="1"/>
        <v>9</v>
      </c>
      <c r="L16" s="451">
        <f t="shared" si="1"/>
        <v>9</v>
      </c>
      <c r="M16" s="451">
        <f t="shared" si="1"/>
        <v>6</v>
      </c>
      <c r="N16" s="451">
        <f t="shared" si="1"/>
        <v>8</v>
      </c>
      <c r="O16" s="451">
        <f t="shared" si="1"/>
        <v>7</v>
      </c>
      <c r="P16" s="451">
        <f t="shared" si="1"/>
        <v>3</v>
      </c>
      <c r="Q16" s="451">
        <f t="shared" si="1"/>
        <v>2</v>
      </c>
      <c r="R16" s="451">
        <f t="shared" si="1"/>
        <v>0</v>
      </c>
      <c r="S16" s="451">
        <f t="shared" si="1"/>
        <v>3</v>
      </c>
      <c r="T16" s="452">
        <f t="shared" si="1"/>
        <v>2</v>
      </c>
    </row>
    <row r="17" spans="1:24" ht="12.75">
      <c r="A17" s="746" t="s">
        <v>0</v>
      </c>
      <c r="B17" s="445"/>
      <c r="C17" s="430" t="s">
        <v>0</v>
      </c>
      <c r="D17" s="431">
        <f>SUM(E17:T17)</f>
        <v>506</v>
      </c>
      <c r="E17" s="459">
        <v>9</v>
      </c>
      <c r="F17" s="432">
        <v>54</v>
      </c>
      <c r="G17" s="432">
        <v>60</v>
      </c>
      <c r="H17" s="432">
        <v>35</v>
      </c>
      <c r="I17" s="432">
        <v>49</v>
      </c>
      <c r="J17" s="432">
        <v>41</v>
      </c>
      <c r="K17" s="432">
        <v>49</v>
      </c>
      <c r="L17" s="432">
        <v>49</v>
      </c>
      <c r="M17" s="432">
        <v>46</v>
      </c>
      <c r="N17" s="432">
        <v>37</v>
      </c>
      <c r="O17" s="432">
        <v>25</v>
      </c>
      <c r="P17" s="432">
        <v>8</v>
      </c>
      <c r="Q17" s="432">
        <v>12</v>
      </c>
      <c r="R17" s="432">
        <v>7</v>
      </c>
      <c r="S17" s="432">
        <v>16</v>
      </c>
      <c r="T17" s="433">
        <v>9</v>
      </c>
      <c r="X17" s="305"/>
    </row>
    <row r="18" spans="1:20" ht="12.75">
      <c r="A18" s="746"/>
      <c r="B18" s="445"/>
      <c r="C18" s="434" t="s">
        <v>6</v>
      </c>
      <c r="D18" s="435">
        <f>SUM(E18:T18)</f>
        <v>391</v>
      </c>
      <c r="E18" s="459">
        <v>5</v>
      </c>
      <c r="F18" s="432">
        <v>42</v>
      </c>
      <c r="G18" s="432">
        <v>51</v>
      </c>
      <c r="H18" s="432">
        <v>23</v>
      </c>
      <c r="I18" s="432">
        <v>41</v>
      </c>
      <c r="J18" s="432">
        <v>35</v>
      </c>
      <c r="K18" s="432">
        <v>35</v>
      </c>
      <c r="L18" s="432">
        <v>36</v>
      </c>
      <c r="M18" s="432">
        <v>39</v>
      </c>
      <c r="N18" s="432">
        <v>27</v>
      </c>
      <c r="O18" s="432">
        <v>18</v>
      </c>
      <c r="P18" s="432">
        <v>5</v>
      </c>
      <c r="Q18" s="432">
        <v>10</v>
      </c>
      <c r="R18" s="432">
        <v>6</v>
      </c>
      <c r="S18" s="432">
        <v>11</v>
      </c>
      <c r="T18" s="433">
        <v>7</v>
      </c>
    </row>
    <row r="19" spans="1:20" ht="12.75">
      <c r="A19" s="748"/>
      <c r="B19" s="460"/>
      <c r="C19" s="437" t="s">
        <v>7</v>
      </c>
      <c r="D19" s="438">
        <f>SUM(E19:T19)</f>
        <v>115</v>
      </c>
      <c r="E19" s="461">
        <v>4</v>
      </c>
      <c r="F19" s="439">
        <v>12</v>
      </c>
      <c r="G19" s="439">
        <v>9</v>
      </c>
      <c r="H19" s="439">
        <v>12</v>
      </c>
      <c r="I19" s="439">
        <v>8</v>
      </c>
      <c r="J19" s="439">
        <v>6</v>
      </c>
      <c r="K19" s="439">
        <v>14</v>
      </c>
      <c r="L19" s="439">
        <v>13</v>
      </c>
      <c r="M19" s="439">
        <v>7</v>
      </c>
      <c r="N19" s="439">
        <v>10</v>
      </c>
      <c r="O19" s="439">
        <v>7</v>
      </c>
      <c r="P19" s="439">
        <v>3</v>
      </c>
      <c r="Q19" s="439">
        <v>2</v>
      </c>
      <c r="R19" s="439">
        <v>1</v>
      </c>
      <c r="S19" s="439">
        <v>5</v>
      </c>
      <c r="T19" s="440">
        <v>2</v>
      </c>
    </row>
    <row r="20" spans="1:20" ht="12.75">
      <c r="A20" s="462"/>
      <c r="B20" s="462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</row>
    <row r="24" spans="1:17" ht="12.75">
      <c r="A24" s="289" t="s">
        <v>189</v>
      </c>
      <c r="B24" s="289"/>
      <c r="K24" s="307"/>
      <c r="L24" s="307"/>
      <c r="M24" s="307"/>
      <c r="N24" s="307"/>
      <c r="O24" s="307"/>
      <c r="P24" s="307"/>
      <c r="Q24" s="353"/>
    </row>
    <row r="26" spans="1:21" ht="12.75">
      <c r="A26" s="464" t="s">
        <v>5</v>
      </c>
      <c r="B26" s="465"/>
      <c r="C26" s="749" t="s">
        <v>190</v>
      </c>
      <c r="D26" s="750"/>
      <c r="E26" s="750"/>
      <c r="F26" s="750"/>
      <c r="G26" s="750"/>
      <c r="H26" s="751"/>
      <c r="I26" s="749" t="s">
        <v>191</v>
      </c>
      <c r="J26" s="750"/>
      <c r="K26" s="750"/>
      <c r="L26" s="750"/>
      <c r="M26" s="750"/>
      <c r="N26" s="751"/>
      <c r="O26" s="749" t="s">
        <v>192</v>
      </c>
      <c r="P26" s="750"/>
      <c r="Q26" s="750"/>
      <c r="S26" s="466"/>
      <c r="T26" s="466"/>
      <c r="U26" s="466"/>
    </row>
    <row r="27" spans="1:28" ht="12.75">
      <c r="A27" s="467"/>
      <c r="B27" s="468"/>
      <c r="C27" s="749" t="s">
        <v>193</v>
      </c>
      <c r="D27" s="750"/>
      <c r="E27" s="752"/>
      <c r="F27" s="753" t="s">
        <v>194</v>
      </c>
      <c r="G27" s="750"/>
      <c r="H27" s="751"/>
      <c r="I27" s="749" t="s">
        <v>193</v>
      </c>
      <c r="J27" s="750"/>
      <c r="K27" s="750"/>
      <c r="L27" s="750" t="s">
        <v>194</v>
      </c>
      <c r="M27" s="750"/>
      <c r="N27" s="751"/>
      <c r="O27" s="749" t="s">
        <v>195</v>
      </c>
      <c r="P27" s="750"/>
      <c r="Q27" s="750"/>
      <c r="U27" s="737"/>
      <c r="V27" s="737"/>
      <c r="AA27" s="737"/>
      <c r="AB27" s="737"/>
    </row>
    <row r="28" spans="1:17" ht="12.75">
      <c r="A28" s="469"/>
      <c r="B28" s="470"/>
      <c r="C28" s="471" t="s">
        <v>6</v>
      </c>
      <c r="D28" s="472" t="s">
        <v>7</v>
      </c>
      <c r="E28" s="472" t="s">
        <v>0</v>
      </c>
      <c r="F28" s="473" t="s">
        <v>6</v>
      </c>
      <c r="G28" s="473" t="s">
        <v>7</v>
      </c>
      <c r="H28" s="474" t="s">
        <v>0</v>
      </c>
      <c r="I28" s="475" t="s">
        <v>6</v>
      </c>
      <c r="J28" s="476" t="s">
        <v>7</v>
      </c>
      <c r="K28" s="476" t="s">
        <v>0</v>
      </c>
      <c r="L28" s="477" t="s">
        <v>6</v>
      </c>
      <c r="M28" s="477" t="s">
        <v>7</v>
      </c>
      <c r="N28" s="478" t="s">
        <v>0</v>
      </c>
      <c r="O28" s="479" t="s">
        <v>6</v>
      </c>
      <c r="P28" s="473" t="s">
        <v>7</v>
      </c>
      <c r="Q28" s="480" t="s">
        <v>0</v>
      </c>
    </row>
    <row r="29" spans="1:28" ht="12.75">
      <c r="A29" s="481">
        <v>1996</v>
      </c>
      <c r="B29" s="482"/>
      <c r="C29" s="483">
        <v>71</v>
      </c>
      <c r="D29" s="484">
        <v>24</v>
      </c>
      <c r="E29" s="485">
        <f>C29+D29</f>
        <v>95</v>
      </c>
      <c r="F29" s="483">
        <v>357</v>
      </c>
      <c r="G29" s="484">
        <v>88</v>
      </c>
      <c r="H29" s="485">
        <f>F29+G29</f>
        <v>445</v>
      </c>
      <c r="I29" s="486">
        <v>28.261285738673855</v>
      </c>
      <c r="J29" s="487">
        <v>9.141635043137027</v>
      </c>
      <c r="K29" s="488">
        <v>18.27740695227616</v>
      </c>
      <c r="L29" s="486">
        <v>22.457294000712476</v>
      </c>
      <c r="M29" s="487">
        <v>5.491673270475513</v>
      </c>
      <c r="N29" s="488">
        <v>13.731578045061728</v>
      </c>
      <c r="O29" s="486">
        <f aca="true" t="shared" si="2" ref="O29:Q42">I29/L29</f>
        <v>1.2584457298273444</v>
      </c>
      <c r="P29" s="487">
        <f t="shared" si="2"/>
        <v>1.664635638883424</v>
      </c>
      <c r="Q29" s="488">
        <f t="shared" si="2"/>
        <v>1.33104927141635</v>
      </c>
      <c r="S29" s="304"/>
      <c r="T29" s="304"/>
      <c r="U29" s="304"/>
      <c r="V29" s="304"/>
      <c r="W29" s="304"/>
      <c r="X29" s="304"/>
      <c r="Y29" s="304"/>
      <c r="Z29" s="304"/>
      <c r="AA29" s="304"/>
      <c r="AB29" s="304"/>
    </row>
    <row r="30" spans="1:28" ht="12.75">
      <c r="A30" s="489">
        <v>1997</v>
      </c>
      <c r="B30" s="482"/>
      <c r="C30" s="490">
        <v>77</v>
      </c>
      <c r="D30" s="491">
        <v>26</v>
      </c>
      <c r="E30" s="492">
        <f aca="true" t="shared" si="3" ref="E30:E42">C30+D30</f>
        <v>103</v>
      </c>
      <c r="F30" s="490">
        <v>363</v>
      </c>
      <c r="G30" s="491">
        <v>95</v>
      </c>
      <c r="H30" s="492">
        <f aca="true" t="shared" si="4" ref="H30:H42">F30+G30</f>
        <v>458</v>
      </c>
      <c r="I30" s="493">
        <v>28.01514128981873</v>
      </c>
      <c r="J30" s="494">
        <v>9.408879533718247</v>
      </c>
      <c r="K30" s="495">
        <v>18.516057174283223</v>
      </c>
      <c r="L30" s="493">
        <v>22.35966504093671</v>
      </c>
      <c r="M30" s="494">
        <v>5.760464948154422</v>
      </c>
      <c r="N30" s="495">
        <v>13.897980897349841</v>
      </c>
      <c r="O30" s="493">
        <f t="shared" si="2"/>
        <v>1.252932064882359</v>
      </c>
      <c r="P30" s="494">
        <f t="shared" si="2"/>
        <v>1.633354185538917</v>
      </c>
      <c r="Q30" s="495">
        <f t="shared" si="2"/>
        <v>1.332283970674761</v>
      </c>
      <c r="S30" s="304"/>
      <c r="T30" s="304"/>
      <c r="U30" s="304"/>
      <c r="V30" s="304"/>
      <c r="W30" s="304"/>
      <c r="X30" s="304"/>
      <c r="Y30" s="304"/>
      <c r="Z30" s="304"/>
      <c r="AA30" s="304"/>
      <c r="AB30" s="304"/>
    </row>
    <row r="31" spans="1:28" ht="12.75">
      <c r="A31" s="489">
        <v>1998</v>
      </c>
      <c r="B31" s="482"/>
      <c r="C31" s="490">
        <v>87</v>
      </c>
      <c r="D31" s="491">
        <v>25</v>
      </c>
      <c r="E31" s="492">
        <f t="shared" si="3"/>
        <v>112</v>
      </c>
      <c r="F31" s="490">
        <v>358</v>
      </c>
      <c r="G31" s="491">
        <v>107</v>
      </c>
      <c r="H31" s="492">
        <f t="shared" si="4"/>
        <v>465</v>
      </c>
      <c r="I31" s="493">
        <v>32.457529180970965</v>
      </c>
      <c r="J31" s="494">
        <v>8.27362481324858</v>
      </c>
      <c r="K31" s="495">
        <v>19.956141895763242</v>
      </c>
      <c r="L31" s="493">
        <v>21.837212968148872</v>
      </c>
      <c r="M31" s="494">
        <v>6.229989635586457</v>
      </c>
      <c r="N31" s="495">
        <v>13.898168743497969</v>
      </c>
      <c r="O31" s="493">
        <f t="shared" si="2"/>
        <v>1.4863402774114343</v>
      </c>
      <c r="P31" s="494">
        <f t="shared" si="2"/>
        <v>1.328031874401304</v>
      </c>
      <c r="Q31" s="495">
        <f t="shared" si="2"/>
        <v>1.4358828320529204</v>
      </c>
      <c r="S31" s="304"/>
      <c r="T31" s="304"/>
      <c r="U31" s="304"/>
      <c r="V31" s="304"/>
      <c r="W31" s="304"/>
      <c r="X31" s="304"/>
      <c r="Y31" s="304"/>
      <c r="Z31" s="304"/>
      <c r="AA31" s="304"/>
      <c r="AB31" s="304"/>
    </row>
    <row r="32" spans="1:28" ht="12.75">
      <c r="A32" s="489">
        <v>1999</v>
      </c>
      <c r="B32" s="482"/>
      <c r="C32" s="490">
        <v>58</v>
      </c>
      <c r="D32" s="491">
        <v>20</v>
      </c>
      <c r="E32" s="492">
        <f t="shared" si="3"/>
        <v>78</v>
      </c>
      <c r="F32" s="490">
        <v>327</v>
      </c>
      <c r="G32" s="491">
        <v>111</v>
      </c>
      <c r="H32" s="492">
        <f t="shared" si="4"/>
        <v>438</v>
      </c>
      <c r="I32" s="493">
        <v>19.859230287860722</v>
      </c>
      <c r="J32" s="494">
        <v>6.318462898969432</v>
      </c>
      <c r="K32" s="495">
        <v>12.860513873178752</v>
      </c>
      <c r="L32" s="493">
        <v>19.912201354506216</v>
      </c>
      <c r="M32" s="494">
        <v>6.5555459561204215</v>
      </c>
      <c r="N32" s="495">
        <v>13.083847467580314</v>
      </c>
      <c r="O32" s="493">
        <f t="shared" si="2"/>
        <v>0.9973397684313038</v>
      </c>
      <c r="P32" s="494">
        <f t="shared" si="2"/>
        <v>0.9638347349346787</v>
      </c>
      <c r="Q32" s="495">
        <f t="shared" si="2"/>
        <v>0.9829305871262297</v>
      </c>
      <c r="S32" s="304"/>
      <c r="T32" s="304"/>
      <c r="U32" s="304"/>
      <c r="V32" s="304"/>
      <c r="W32" s="304"/>
      <c r="X32" s="304"/>
      <c r="Y32" s="304"/>
      <c r="Z32" s="304"/>
      <c r="AA32" s="304"/>
      <c r="AB32" s="304"/>
    </row>
    <row r="33" spans="1:28" ht="12.75">
      <c r="A33" s="489">
        <v>2000</v>
      </c>
      <c r="B33" s="482"/>
      <c r="C33" s="490">
        <v>69</v>
      </c>
      <c r="D33" s="491">
        <v>11</v>
      </c>
      <c r="E33" s="492">
        <f t="shared" si="3"/>
        <v>80</v>
      </c>
      <c r="F33" s="490">
        <v>306</v>
      </c>
      <c r="G33" s="491">
        <v>72</v>
      </c>
      <c r="H33" s="492">
        <f t="shared" si="4"/>
        <v>378</v>
      </c>
      <c r="I33" s="493">
        <v>25.502839008094146</v>
      </c>
      <c r="J33" s="494">
        <v>3.7749778514843055</v>
      </c>
      <c r="K33" s="495">
        <v>14.196302088934788</v>
      </c>
      <c r="L33" s="493">
        <v>18.7745084776256</v>
      </c>
      <c r="M33" s="494">
        <v>4.238515264128474</v>
      </c>
      <c r="N33" s="495">
        <v>11.362952946820522</v>
      </c>
      <c r="O33" s="493">
        <f t="shared" si="2"/>
        <v>1.3583758551382046</v>
      </c>
      <c r="P33" s="494">
        <f t="shared" si="2"/>
        <v>0.8906368424416937</v>
      </c>
      <c r="Q33" s="495">
        <f t="shared" si="2"/>
        <v>1.2493497205677568</v>
      </c>
      <c r="S33" s="304"/>
      <c r="T33" s="304"/>
      <c r="U33" s="304"/>
      <c r="V33" s="304"/>
      <c r="W33" s="304"/>
      <c r="X33" s="304"/>
      <c r="Y33" s="304"/>
      <c r="Z33" s="304"/>
      <c r="AA33" s="304"/>
      <c r="AB33" s="304"/>
    </row>
    <row r="34" spans="1:28" ht="12.75">
      <c r="A34" s="489">
        <v>2001</v>
      </c>
      <c r="B34" s="482"/>
      <c r="C34" s="490">
        <v>57</v>
      </c>
      <c r="D34" s="491">
        <v>22</v>
      </c>
      <c r="E34" s="492">
        <f t="shared" si="3"/>
        <v>79</v>
      </c>
      <c r="F34" s="490">
        <v>331</v>
      </c>
      <c r="G34" s="491">
        <v>97</v>
      </c>
      <c r="H34" s="492">
        <f t="shared" si="4"/>
        <v>428</v>
      </c>
      <c r="I34" s="493">
        <v>20.314626589507288</v>
      </c>
      <c r="J34" s="494">
        <v>6.704014340166982</v>
      </c>
      <c r="K34" s="495">
        <v>13.29980653962879</v>
      </c>
      <c r="L34" s="493">
        <v>19.959309814523277</v>
      </c>
      <c r="M34" s="494">
        <v>5.405652591533382</v>
      </c>
      <c r="N34" s="495">
        <v>12.485517708984665</v>
      </c>
      <c r="O34" s="493">
        <f t="shared" si="2"/>
        <v>1.0178020571996667</v>
      </c>
      <c r="P34" s="494">
        <f t="shared" si="2"/>
        <v>1.240185939930206</v>
      </c>
      <c r="Q34" s="495">
        <f t="shared" si="2"/>
        <v>1.0652186677095623</v>
      </c>
      <c r="S34" s="304"/>
      <c r="T34" s="304"/>
      <c r="U34" s="304"/>
      <c r="V34" s="304"/>
      <c r="W34" s="304"/>
      <c r="X34" s="304"/>
      <c r="Y34" s="304"/>
      <c r="Z34" s="304"/>
      <c r="AA34" s="304"/>
      <c r="AB34" s="304"/>
    </row>
    <row r="35" spans="1:28" ht="12.75">
      <c r="A35" s="489">
        <v>2002</v>
      </c>
      <c r="B35" s="482"/>
      <c r="C35" s="490">
        <v>59</v>
      </c>
      <c r="D35" s="491">
        <v>21</v>
      </c>
      <c r="E35" s="492">
        <f t="shared" si="3"/>
        <v>80</v>
      </c>
      <c r="F35" s="490">
        <v>294</v>
      </c>
      <c r="G35" s="491">
        <v>92</v>
      </c>
      <c r="H35" s="492">
        <f t="shared" si="4"/>
        <v>386</v>
      </c>
      <c r="I35" s="493">
        <v>21.231835165320685</v>
      </c>
      <c r="J35" s="494">
        <v>6.814844122024502</v>
      </c>
      <c r="K35" s="495">
        <v>13.77348063793949</v>
      </c>
      <c r="L35" s="493">
        <v>16.971934899096336</v>
      </c>
      <c r="M35" s="494">
        <v>5.217698654391044</v>
      </c>
      <c r="N35" s="495">
        <v>10.928078106971798</v>
      </c>
      <c r="O35" s="493">
        <f t="shared" si="2"/>
        <v>1.2509967361736207</v>
      </c>
      <c r="P35" s="494">
        <f t="shared" si="2"/>
        <v>1.306101515902869</v>
      </c>
      <c r="Q35" s="495">
        <f t="shared" si="2"/>
        <v>1.2603753837696683</v>
      </c>
      <c r="S35" s="304"/>
      <c r="T35" s="304"/>
      <c r="U35" s="304"/>
      <c r="V35" s="304"/>
      <c r="W35" s="304"/>
      <c r="X35" s="304"/>
      <c r="Y35" s="304"/>
      <c r="Z35" s="304"/>
      <c r="AA35" s="304"/>
      <c r="AB35" s="304"/>
    </row>
    <row r="36" spans="1:28" ht="12.75">
      <c r="A36" s="489">
        <v>2003</v>
      </c>
      <c r="B36" s="482"/>
      <c r="C36" s="490">
        <v>67</v>
      </c>
      <c r="D36" s="491">
        <v>20</v>
      </c>
      <c r="E36" s="492">
        <f t="shared" si="3"/>
        <v>87</v>
      </c>
      <c r="F36" s="490">
        <v>309</v>
      </c>
      <c r="G36" s="491">
        <v>121</v>
      </c>
      <c r="H36" s="492">
        <f t="shared" si="4"/>
        <v>430</v>
      </c>
      <c r="I36" s="493">
        <v>22.72624439120492</v>
      </c>
      <c r="J36" s="494">
        <v>6.385854631102389</v>
      </c>
      <c r="K36" s="495">
        <v>14.249225389601031</v>
      </c>
      <c r="L36" s="493">
        <v>17.007078491940256</v>
      </c>
      <c r="M36" s="494">
        <v>6.384660190734247</v>
      </c>
      <c r="N36" s="495">
        <v>11.575686793878189</v>
      </c>
      <c r="O36" s="493">
        <f t="shared" si="2"/>
        <v>1.336281501962551</v>
      </c>
      <c r="P36" s="494">
        <f t="shared" si="2"/>
        <v>1.0001870797086234</v>
      </c>
      <c r="Q36" s="495">
        <f t="shared" si="2"/>
        <v>1.2309615527207203</v>
      </c>
      <c r="S36" s="304"/>
      <c r="T36" s="304"/>
      <c r="U36" s="304"/>
      <c r="V36" s="304"/>
      <c r="W36" s="304"/>
      <c r="X36" s="304"/>
      <c r="Y36" s="304"/>
      <c r="Z36" s="304"/>
      <c r="AA36" s="304"/>
      <c r="AB36" s="304"/>
    </row>
    <row r="37" spans="1:28" ht="12.75">
      <c r="A37" s="489">
        <v>2004</v>
      </c>
      <c r="B37" s="482"/>
      <c r="C37" s="490">
        <v>82</v>
      </c>
      <c r="D37" s="491">
        <v>27</v>
      </c>
      <c r="E37" s="492">
        <f t="shared" si="3"/>
        <v>109</v>
      </c>
      <c r="F37" s="490">
        <v>297</v>
      </c>
      <c r="G37" s="491">
        <v>82</v>
      </c>
      <c r="H37" s="492">
        <f t="shared" si="4"/>
        <v>379</v>
      </c>
      <c r="I37" s="493">
        <v>28.98477815750038</v>
      </c>
      <c r="J37" s="494">
        <v>8.371817553652544</v>
      </c>
      <c r="K37" s="495">
        <v>18.27010378860491</v>
      </c>
      <c r="L37" s="493">
        <v>16.541232797442206</v>
      </c>
      <c r="M37" s="494">
        <v>4.477617141473868</v>
      </c>
      <c r="N37" s="495">
        <v>10.350485853326349</v>
      </c>
      <c r="O37" s="493">
        <f t="shared" si="2"/>
        <v>1.752274362644986</v>
      </c>
      <c r="P37" s="494">
        <f t="shared" si="2"/>
        <v>1.8697037484756565</v>
      </c>
      <c r="Q37" s="495">
        <f t="shared" si="2"/>
        <v>1.7651445591545274</v>
      </c>
      <c r="S37" s="304"/>
      <c r="T37" s="304"/>
      <c r="U37" s="304"/>
      <c r="V37" s="304"/>
      <c r="W37" s="304"/>
      <c r="X37" s="304"/>
      <c r="Y37" s="304"/>
      <c r="Z37" s="304"/>
      <c r="AA37" s="304"/>
      <c r="AB37" s="304"/>
    </row>
    <row r="38" spans="1:28" ht="12.75">
      <c r="A38" s="489">
        <v>2005</v>
      </c>
      <c r="B38" s="482"/>
      <c r="C38" s="490">
        <v>78</v>
      </c>
      <c r="D38" s="491">
        <v>26</v>
      </c>
      <c r="E38" s="492">
        <f t="shared" si="3"/>
        <v>104</v>
      </c>
      <c r="F38" s="490">
        <v>302</v>
      </c>
      <c r="G38" s="491">
        <v>105</v>
      </c>
      <c r="H38" s="492">
        <f t="shared" si="4"/>
        <v>407</v>
      </c>
      <c r="I38" s="493">
        <v>26.850682232931327</v>
      </c>
      <c r="J38" s="494">
        <v>8.28172276107752</v>
      </c>
      <c r="K38" s="495">
        <v>17.191909396147267</v>
      </c>
      <c r="L38" s="493">
        <v>16.756809649006048</v>
      </c>
      <c r="M38" s="494">
        <v>5.354415331854442</v>
      </c>
      <c r="N38" s="495">
        <v>10.974407314261702</v>
      </c>
      <c r="O38" s="493">
        <f t="shared" si="2"/>
        <v>1.6023743657268321</v>
      </c>
      <c r="P38" s="494">
        <f t="shared" si="2"/>
        <v>1.5467090705138178</v>
      </c>
      <c r="Q38" s="495">
        <f t="shared" si="2"/>
        <v>1.5665455913783755</v>
      </c>
      <c r="S38" s="304"/>
      <c r="T38" s="304"/>
      <c r="U38" s="304"/>
      <c r="V38" s="304"/>
      <c r="W38" s="304"/>
      <c r="X38" s="304"/>
      <c r="Y38" s="304"/>
      <c r="Z38" s="304"/>
      <c r="AA38" s="304"/>
      <c r="AB38" s="304"/>
    </row>
    <row r="39" spans="1:28" ht="12.75">
      <c r="A39" s="489">
        <v>2006</v>
      </c>
      <c r="B39" s="482"/>
      <c r="C39" s="490">
        <v>75</v>
      </c>
      <c r="D39" s="491">
        <v>33</v>
      </c>
      <c r="E39" s="492">
        <f t="shared" si="3"/>
        <v>108</v>
      </c>
      <c r="F39" s="490">
        <v>313</v>
      </c>
      <c r="G39" s="491">
        <v>105</v>
      </c>
      <c r="H39" s="492">
        <f t="shared" si="4"/>
        <v>418</v>
      </c>
      <c r="I39" s="493">
        <v>25.897760300147997</v>
      </c>
      <c r="J39" s="494">
        <v>10.66969806053311</v>
      </c>
      <c r="K39" s="495">
        <v>17.953681662593414</v>
      </c>
      <c r="L39" s="493">
        <v>16.98733281701399</v>
      </c>
      <c r="M39" s="494">
        <v>5.257557778356674</v>
      </c>
      <c r="N39" s="495">
        <v>10.992271012812601</v>
      </c>
      <c r="O39" s="493">
        <f t="shared" si="2"/>
        <v>1.5245336380417294</v>
      </c>
      <c r="P39" s="494">
        <f t="shared" si="2"/>
        <v>2.0294019600614033</v>
      </c>
      <c r="Q39" s="495">
        <f t="shared" si="2"/>
        <v>1.6333004928341546</v>
      </c>
      <c r="S39" s="304"/>
      <c r="T39" s="304"/>
      <c r="U39" s="304"/>
      <c r="V39" s="304"/>
      <c r="W39" s="304"/>
      <c r="X39" s="304"/>
      <c r="Y39" s="304"/>
      <c r="Z39" s="304"/>
      <c r="AA39" s="304"/>
      <c r="AB39" s="304"/>
    </row>
    <row r="40" spans="1:29" ht="12.75">
      <c r="A40" s="489">
        <v>2007</v>
      </c>
      <c r="B40" s="482"/>
      <c r="C40" s="490">
        <v>74</v>
      </c>
      <c r="D40" s="491">
        <v>23</v>
      </c>
      <c r="E40" s="492">
        <f t="shared" si="3"/>
        <v>97</v>
      </c>
      <c r="F40" s="490">
        <v>297</v>
      </c>
      <c r="G40" s="491">
        <v>93</v>
      </c>
      <c r="H40" s="492">
        <f t="shared" si="4"/>
        <v>390</v>
      </c>
      <c r="I40" s="493">
        <v>25.87432765606973</v>
      </c>
      <c r="J40" s="494">
        <v>7.284464375560182</v>
      </c>
      <c r="K40" s="495">
        <v>16.126701560862852</v>
      </c>
      <c r="L40" s="493">
        <v>15.733083733168424</v>
      </c>
      <c r="M40" s="494">
        <v>4.424931135855428</v>
      </c>
      <c r="N40" s="495">
        <v>9.933000040888992</v>
      </c>
      <c r="O40" s="493">
        <f t="shared" si="2"/>
        <v>1.6445808142189937</v>
      </c>
      <c r="P40" s="494">
        <f t="shared" si="2"/>
        <v>1.646232258064723</v>
      </c>
      <c r="Q40" s="495">
        <f t="shared" si="2"/>
        <v>1.6235479205152135</v>
      </c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</row>
    <row r="41" spans="1:31" ht="12.75">
      <c r="A41" s="496">
        <v>2008</v>
      </c>
      <c r="B41" s="482"/>
      <c r="C41" s="490">
        <v>56</v>
      </c>
      <c r="D41" s="491">
        <v>31</v>
      </c>
      <c r="E41" s="492">
        <f t="shared" si="3"/>
        <v>87</v>
      </c>
      <c r="F41" s="490">
        <v>325</v>
      </c>
      <c r="G41" s="491">
        <v>108</v>
      </c>
      <c r="H41" s="492">
        <f t="shared" si="4"/>
        <v>433</v>
      </c>
      <c r="I41" s="497">
        <v>19.797258402631808</v>
      </c>
      <c r="J41" s="498">
        <v>8.94536857661381</v>
      </c>
      <c r="K41" s="499">
        <v>14.01855875202255</v>
      </c>
      <c r="L41" s="497">
        <v>17.037535710036163</v>
      </c>
      <c r="M41" s="498">
        <v>5.435510405428961</v>
      </c>
      <c r="N41" s="499">
        <v>11.119602254081535</v>
      </c>
      <c r="O41" s="497">
        <f t="shared" si="2"/>
        <v>1.1619789821464612</v>
      </c>
      <c r="P41" s="498">
        <f t="shared" si="2"/>
        <v>1.6457274311680499</v>
      </c>
      <c r="Q41" s="499">
        <f t="shared" si="2"/>
        <v>1.2607068518909417</v>
      </c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</row>
    <row r="42" spans="1:28" ht="12.75">
      <c r="A42" s="500">
        <v>2009</v>
      </c>
      <c r="B42" s="501" t="s">
        <v>146</v>
      </c>
      <c r="C42" s="502">
        <v>58</v>
      </c>
      <c r="D42" s="503">
        <v>25</v>
      </c>
      <c r="E42" s="504">
        <f t="shared" si="3"/>
        <v>83</v>
      </c>
      <c r="F42" s="502">
        <v>333</v>
      </c>
      <c r="G42" s="503">
        <v>90</v>
      </c>
      <c r="H42" s="504">
        <f t="shared" si="4"/>
        <v>423</v>
      </c>
      <c r="I42" s="505">
        <v>19.312380058583816</v>
      </c>
      <c r="J42" s="506">
        <v>7.37711000812239</v>
      </c>
      <c r="K42" s="507">
        <v>13.074546071194213</v>
      </c>
      <c r="L42" s="505">
        <v>17.26356918444045</v>
      </c>
      <c r="M42" s="506">
        <v>4.292076974222515</v>
      </c>
      <c r="N42" s="507">
        <v>10.648423171965996</v>
      </c>
      <c r="O42" s="505">
        <f t="shared" si="2"/>
        <v>1.1186782902338612</v>
      </c>
      <c r="P42" s="506">
        <f>J42/M42</f>
        <v>1.7187739298311888</v>
      </c>
      <c r="Q42" s="507">
        <f t="shared" si="2"/>
        <v>1.2278387006270983</v>
      </c>
      <c r="U42" s="304"/>
      <c r="V42" s="304"/>
      <c r="AA42" s="304"/>
      <c r="AB42" s="304"/>
    </row>
    <row r="43" spans="10:13" ht="15" customHeight="1">
      <c r="J43" s="304"/>
      <c r="M43" s="304"/>
    </row>
    <row r="44" spans="1:14" ht="12.75">
      <c r="A44" s="289"/>
      <c r="B44" s="289"/>
      <c r="N44" s="307"/>
    </row>
    <row r="47" ht="12.75">
      <c r="X47" s="508"/>
    </row>
    <row r="48" ht="12.75">
      <c r="X48" s="508"/>
    </row>
    <row r="49" spans="19:24" ht="12.75">
      <c r="S49" s="304"/>
      <c r="T49" s="304"/>
      <c r="X49" s="508"/>
    </row>
    <row r="50" spans="19:35" ht="12.75">
      <c r="S50" s="304"/>
      <c r="T50" s="304"/>
      <c r="AD50" s="509"/>
      <c r="AE50" s="510"/>
      <c r="AF50" s="510"/>
      <c r="AG50" s="510"/>
      <c r="AH50" s="510"/>
      <c r="AI50" s="510"/>
    </row>
    <row r="51" spans="19:35" ht="12.75">
      <c r="S51" s="304"/>
      <c r="T51" s="304"/>
      <c r="AD51" s="510"/>
      <c r="AE51" s="510"/>
      <c r="AF51" s="510"/>
      <c r="AG51" s="510"/>
      <c r="AH51" s="510"/>
      <c r="AI51" s="510"/>
    </row>
    <row r="52" spans="19:35" ht="12.75">
      <c r="S52" s="304"/>
      <c r="T52" s="304"/>
      <c r="Y52" s="510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</row>
    <row r="53" spans="19:20" ht="12.75">
      <c r="S53" s="304"/>
      <c r="T53" s="304"/>
    </row>
    <row r="54" spans="19:20" ht="12.75">
      <c r="S54" s="304"/>
      <c r="T54" s="304"/>
    </row>
    <row r="55" spans="19:20" ht="12.75">
      <c r="S55" s="304"/>
      <c r="T55" s="304"/>
    </row>
    <row r="56" spans="19:20" ht="12.75">
      <c r="S56" s="304"/>
      <c r="T56" s="304"/>
    </row>
    <row r="57" spans="19:20" ht="12.75">
      <c r="S57" s="304"/>
      <c r="T57" s="304"/>
    </row>
    <row r="58" spans="19:20" ht="12.75">
      <c r="S58" s="304"/>
      <c r="T58" s="304"/>
    </row>
    <row r="60" spans="19:20" ht="12.75">
      <c r="S60" s="304"/>
      <c r="T60" s="304"/>
    </row>
    <row r="61" spans="19:20" ht="12.75">
      <c r="S61" s="304"/>
      <c r="T61" s="304"/>
    </row>
    <row r="62" spans="19:20" ht="12.75">
      <c r="S62" s="304"/>
      <c r="T62" s="304"/>
    </row>
    <row r="63" spans="19:20" ht="12.75">
      <c r="S63" s="304"/>
      <c r="T63" s="304"/>
    </row>
    <row r="64" spans="19:20" ht="12.75">
      <c r="S64" s="304"/>
      <c r="T64" s="304"/>
    </row>
    <row r="65" spans="19:20" ht="12.75">
      <c r="S65" s="304"/>
      <c r="T65" s="304"/>
    </row>
    <row r="66" spans="19:20" ht="12.75">
      <c r="S66" s="304"/>
      <c r="T66" s="304"/>
    </row>
    <row r="67" spans="19:20" ht="12.75">
      <c r="S67" s="304"/>
      <c r="T67" s="304"/>
    </row>
    <row r="68" spans="19:20" ht="12.75">
      <c r="S68" s="304"/>
      <c r="T68" s="304"/>
    </row>
    <row r="69" spans="19:20" ht="12.75">
      <c r="S69" s="304"/>
      <c r="T69" s="304"/>
    </row>
    <row r="70" spans="19:20" ht="12.75">
      <c r="S70" s="304"/>
      <c r="T70" s="304"/>
    </row>
    <row r="71" spans="19:20" ht="12.75">
      <c r="S71" s="304"/>
      <c r="T71" s="304"/>
    </row>
    <row r="72" spans="19:20" ht="12.75">
      <c r="S72" s="304"/>
      <c r="T72" s="304"/>
    </row>
  </sheetData>
  <sheetProtection/>
  <mergeCells count="18">
    <mergeCell ref="L27:N27"/>
    <mergeCell ref="O27:Q27"/>
    <mergeCell ref="A3:A4"/>
    <mergeCell ref="C3:C4"/>
    <mergeCell ref="D3:D4"/>
    <mergeCell ref="E3:T3"/>
    <mergeCell ref="A5:A7"/>
    <mergeCell ref="A8:A10"/>
    <mergeCell ref="U27:V27"/>
    <mergeCell ref="AA27:AB27"/>
    <mergeCell ref="A11:A13"/>
    <mergeCell ref="A17:A19"/>
    <mergeCell ref="C26:H26"/>
    <mergeCell ref="I26:N26"/>
    <mergeCell ref="O26:Q26"/>
    <mergeCell ref="C27:E27"/>
    <mergeCell ref="F27:H27"/>
    <mergeCell ref="I27:K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5"/>
  <sheetViews>
    <sheetView showGridLines="0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6.57421875" style="290" customWidth="1"/>
    <col min="2" max="2" width="2.00390625" style="290" customWidth="1"/>
    <col min="3" max="3" width="8.57421875" style="290" customWidth="1"/>
    <col min="4" max="4" width="5.8515625" style="290" customWidth="1"/>
    <col min="5" max="5" width="8.57421875" style="290" customWidth="1"/>
    <col min="6" max="6" width="5.7109375" style="290" customWidth="1"/>
    <col min="7" max="7" width="8.28125" style="290" customWidth="1"/>
    <col min="8" max="8" width="7.57421875" style="290" customWidth="1"/>
    <col min="9" max="9" width="8.421875" style="290" customWidth="1"/>
    <col min="10" max="10" width="5.7109375" style="290" customWidth="1"/>
    <col min="11" max="11" width="8.421875" style="290" customWidth="1"/>
    <col min="12" max="12" width="6.28125" style="290" customWidth="1"/>
    <col min="13" max="13" width="8.421875" style="290" customWidth="1"/>
    <col min="14" max="14" width="5.8515625" style="290" customWidth="1"/>
    <col min="15" max="15" width="6.28125" style="290" customWidth="1"/>
    <col min="16" max="16" width="8.00390625" style="290" customWidth="1"/>
    <col min="17" max="18" width="5.8515625" style="290" customWidth="1"/>
    <col min="19" max="19" width="8.421875" style="290" customWidth="1"/>
    <col min="20" max="20" width="5.140625" style="290" customWidth="1"/>
    <col min="21" max="21" width="8.57421875" style="290" customWidth="1"/>
    <col min="22" max="22" width="5.28125" style="290" customWidth="1"/>
    <col min="23" max="23" width="3.57421875" style="290" customWidth="1"/>
    <col min="24" max="24" width="5.140625" style="290" customWidth="1"/>
    <col min="25" max="25" width="2.140625" style="290" customWidth="1"/>
    <col min="26" max="26" width="5.00390625" style="290" customWidth="1"/>
    <col min="27" max="27" width="4.28125" style="290" customWidth="1"/>
    <col min="28" max="28" width="3.421875" style="290" customWidth="1"/>
    <col min="29" max="29" width="4.421875" style="290" customWidth="1"/>
    <col min="30" max="30" width="6.8515625" style="290" customWidth="1"/>
    <col min="31" max="16384" width="9.140625" style="290" customWidth="1"/>
  </cols>
  <sheetData>
    <row r="1" spans="1:19" ht="12.75">
      <c r="A1" s="307" t="s">
        <v>196</v>
      </c>
      <c r="B1" s="307"/>
      <c r="C1" s="353"/>
      <c r="D1" s="353"/>
      <c r="E1" s="353"/>
      <c r="F1" s="353"/>
      <c r="G1" s="353"/>
      <c r="H1" s="353"/>
      <c r="I1" s="353"/>
      <c r="J1" s="353"/>
      <c r="K1" s="307"/>
      <c r="L1" s="353"/>
      <c r="M1" s="353"/>
      <c r="N1" s="353"/>
      <c r="O1" s="353"/>
      <c r="P1" s="353"/>
      <c r="Q1" s="307"/>
      <c r="S1" s="289"/>
    </row>
    <row r="2" spans="1:17" ht="12.75">
      <c r="A2" s="464" t="s">
        <v>5</v>
      </c>
      <c r="B2" s="511"/>
      <c r="C2" s="749" t="s">
        <v>26</v>
      </c>
      <c r="D2" s="750"/>
      <c r="E2" s="750"/>
      <c r="F2" s="750"/>
      <c r="G2" s="750"/>
      <c r="H2" s="750"/>
      <c r="I2" s="750" t="s">
        <v>30</v>
      </c>
      <c r="J2" s="750"/>
      <c r="K2" s="750"/>
      <c r="L2" s="750"/>
      <c r="M2" s="750"/>
      <c r="N2" s="750"/>
      <c r="O2" s="750" t="s">
        <v>192</v>
      </c>
      <c r="P2" s="750"/>
      <c r="Q2" s="751"/>
    </row>
    <row r="3" spans="1:20" ht="12.75">
      <c r="A3" s="467"/>
      <c r="B3" s="468"/>
      <c r="C3" s="761" t="s">
        <v>6</v>
      </c>
      <c r="D3" s="762"/>
      <c r="E3" s="761" t="s">
        <v>7</v>
      </c>
      <c r="F3" s="762"/>
      <c r="G3" s="761" t="s">
        <v>0</v>
      </c>
      <c r="H3" s="762"/>
      <c r="I3" s="761" t="s">
        <v>6</v>
      </c>
      <c r="J3" s="762"/>
      <c r="K3" s="761" t="s">
        <v>7</v>
      </c>
      <c r="L3" s="762"/>
      <c r="M3" s="761" t="s">
        <v>0</v>
      </c>
      <c r="N3" s="762"/>
      <c r="O3" s="763" t="s">
        <v>195</v>
      </c>
      <c r="P3" s="764"/>
      <c r="Q3" s="765"/>
      <c r="R3" s="737"/>
      <c r="S3" s="737"/>
      <c r="T3" s="314"/>
    </row>
    <row r="4" spans="1:17" ht="15" customHeight="1">
      <c r="A4" s="469"/>
      <c r="B4" s="470"/>
      <c r="C4" s="512" t="s">
        <v>163</v>
      </c>
      <c r="D4" s="513" t="s">
        <v>2</v>
      </c>
      <c r="E4" s="512" t="s">
        <v>163</v>
      </c>
      <c r="F4" s="513" t="s">
        <v>2</v>
      </c>
      <c r="G4" s="512" t="s">
        <v>163</v>
      </c>
      <c r="H4" s="513" t="s">
        <v>2</v>
      </c>
      <c r="I4" s="512" t="s">
        <v>163</v>
      </c>
      <c r="J4" s="513" t="s">
        <v>2</v>
      </c>
      <c r="K4" s="512" t="s">
        <v>163</v>
      </c>
      <c r="L4" s="513" t="s">
        <v>2</v>
      </c>
      <c r="M4" s="512" t="s">
        <v>163</v>
      </c>
      <c r="N4" s="513" t="s">
        <v>2</v>
      </c>
      <c r="O4" s="512" t="s">
        <v>6</v>
      </c>
      <c r="P4" s="514" t="s">
        <v>7</v>
      </c>
      <c r="Q4" s="513" t="s">
        <v>0</v>
      </c>
    </row>
    <row r="5" spans="1:28" ht="12.75">
      <c r="A5" s="481">
        <v>1996</v>
      </c>
      <c r="B5" s="515"/>
      <c r="C5" s="516">
        <v>29</v>
      </c>
      <c r="D5" s="488">
        <v>59.615582279782096</v>
      </c>
      <c r="E5" s="516">
        <v>9</v>
      </c>
      <c r="F5" s="488">
        <v>17.848643503093765</v>
      </c>
      <c r="G5" s="516">
        <f aca="true" t="shared" si="0" ref="G5:G18">C5+E5</f>
        <v>38</v>
      </c>
      <c r="H5" s="488">
        <v>38.3605895416919</v>
      </c>
      <c r="I5" s="516">
        <v>76</v>
      </c>
      <c r="J5" s="488">
        <v>34.583339021382514</v>
      </c>
      <c r="K5" s="516">
        <v>29</v>
      </c>
      <c r="L5" s="488">
        <v>13.431895657329184</v>
      </c>
      <c r="M5" s="516">
        <f aca="true" t="shared" si="1" ref="M5:M18">I5+K5</f>
        <v>105</v>
      </c>
      <c r="N5" s="488">
        <v>24.100201753117535</v>
      </c>
      <c r="O5" s="517">
        <f aca="true" t="shared" si="2" ref="O5:O18">D5/J5</f>
        <v>1.723823782397715</v>
      </c>
      <c r="P5" s="518">
        <f aca="true" t="shared" si="3" ref="P5:P17">F5/L5</f>
        <v>1.3288253541006745</v>
      </c>
      <c r="Q5" s="519">
        <f aca="true" t="shared" si="4" ref="Q5:Q18">H5/N5</f>
        <v>1.5917123821060826</v>
      </c>
      <c r="R5" s="520"/>
      <c r="T5" s="520"/>
      <c r="U5" s="378"/>
      <c r="V5" s="304"/>
      <c r="AA5" s="304"/>
      <c r="AB5" s="304"/>
    </row>
    <row r="6" spans="1:28" ht="12.75">
      <c r="A6" s="489">
        <v>1997</v>
      </c>
      <c r="B6" s="515"/>
      <c r="C6" s="521">
        <v>27</v>
      </c>
      <c r="D6" s="522">
        <v>51.11700113593336</v>
      </c>
      <c r="E6" s="521">
        <v>9</v>
      </c>
      <c r="F6" s="522">
        <v>16.910935738444195</v>
      </c>
      <c r="G6" s="521">
        <f t="shared" si="0"/>
        <v>36</v>
      </c>
      <c r="H6" s="522">
        <v>33.946251768033946</v>
      </c>
      <c r="I6" s="521">
        <v>86</v>
      </c>
      <c r="J6" s="522">
        <v>38.67949986507151</v>
      </c>
      <c r="K6" s="521">
        <v>20</v>
      </c>
      <c r="L6" s="522">
        <v>9.317927692881103</v>
      </c>
      <c r="M6" s="521">
        <f t="shared" si="1"/>
        <v>106</v>
      </c>
      <c r="N6" s="522">
        <v>24.25795821223425</v>
      </c>
      <c r="O6" s="523">
        <f t="shared" si="2"/>
        <v>1.3215527944841188</v>
      </c>
      <c r="P6" s="524">
        <f t="shared" si="3"/>
        <v>1.814881623449831</v>
      </c>
      <c r="Q6" s="525">
        <f t="shared" si="4"/>
        <v>1.3993861919884711</v>
      </c>
      <c r="R6" s="520"/>
      <c r="T6" s="520"/>
      <c r="U6" s="378"/>
      <c r="V6" s="304"/>
      <c r="AA6" s="304"/>
      <c r="AB6" s="304"/>
    </row>
    <row r="7" spans="1:28" ht="12.75">
      <c r="A7" s="489">
        <v>1998</v>
      </c>
      <c r="B7" s="515"/>
      <c r="C7" s="521">
        <v>30</v>
      </c>
      <c r="D7" s="522">
        <v>56.14823133071308</v>
      </c>
      <c r="E7" s="521">
        <v>13</v>
      </c>
      <c r="F7" s="522">
        <v>24.413145539906104</v>
      </c>
      <c r="G7" s="521">
        <f t="shared" si="0"/>
        <v>43</v>
      </c>
      <c r="H7" s="522">
        <v>40.30746156730409</v>
      </c>
      <c r="I7" s="521">
        <v>75</v>
      </c>
      <c r="J7" s="522">
        <v>34.19660769651651</v>
      </c>
      <c r="K7" s="521">
        <v>22</v>
      </c>
      <c r="L7" s="522">
        <v>10.454783063251437</v>
      </c>
      <c r="M7" s="521">
        <f t="shared" si="1"/>
        <v>97</v>
      </c>
      <c r="N7" s="522">
        <v>22.57126236183828</v>
      </c>
      <c r="O7" s="523">
        <f t="shared" si="2"/>
        <v>1.6419240127269323</v>
      </c>
      <c r="P7" s="524">
        <f t="shared" si="3"/>
        <v>2.3351173708920188</v>
      </c>
      <c r="Q7" s="525">
        <f t="shared" si="4"/>
        <v>1.785786763767931</v>
      </c>
      <c r="R7" s="520"/>
      <c r="T7" s="520"/>
      <c r="U7" s="378"/>
      <c r="V7" s="304"/>
      <c r="AA7" s="304"/>
      <c r="AB7" s="304"/>
    </row>
    <row r="8" spans="1:28" ht="12.75">
      <c r="A8" s="489">
        <v>1999</v>
      </c>
      <c r="B8" s="515"/>
      <c r="C8" s="521">
        <v>23</v>
      </c>
      <c r="D8" s="522">
        <v>42.42759638443092</v>
      </c>
      <c r="E8" s="521">
        <v>10</v>
      </c>
      <c r="F8" s="522">
        <v>18.698578908002993</v>
      </c>
      <c r="G8" s="521">
        <f t="shared" si="0"/>
        <v>33</v>
      </c>
      <c r="H8" s="522">
        <v>30.643513789581206</v>
      </c>
      <c r="I8" s="521">
        <v>60</v>
      </c>
      <c r="J8" s="522">
        <v>27.695716395864107</v>
      </c>
      <c r="K8" s="521">
        <v>27</v>
      </c>
      <c r="L8" s="522">
        <v>13.061145510835914</v>
      </c>
      <c r="M8" s="521">
        <f t="shared" si="1"/>
        <v>87</v>
      </c>
      <c r="N8" s="522">
        <v>20.549886621315192</v>
      </c>
      <c r="O8" s="523">
        <f t="shared" si="2"/>
        <v>1.5319190801205191</v>
      </c>
      <c r="P8" s="524">
        <f t="shared" si="3"/>
        <v>1.4316186043934735</v>
      </c>
      <c r="Q8" s="525">
        <f t="shared" si="4"/>
        <v>1.4911767813743793</v>
      </c>
      <c r="R8" s="520"/>
      <c r="T8" s="520"/>
      <c r="U8" s="378"/>
      <c r="V8" s="304"/>
      <c r="AA8" s="304"/>
      <c r="AB8" s="304"/>
    </row>
    <row r="9" spans="1:28" ht="12.75">
      <c r="A9" s="489">
        <v>2000</v>
      </c>
      <c r="B9" s="515"/>
      <c r="C9" s="521">
        <v>24</v>
      </c>
      <c r="D9" s="522">
        <v>43.5334663522583</v>
      </c>
      <c r="E9" s="521">
        <v>4</v>
      </c>
      <c r="F9" s="522">
        <v>7.415647015202077</v>
      </c>
      <c r="G9" s="521">
        <f t="shared" si="0"/>
        <v>28</v>
      </c>
      <c r="H9" s="522">
        <v>25.671587054185384</v>
      </c>
      <c r="I9" s="521">
        <v>57</v>
      </c>
      <c r="J9" s="522">
        <v>26.393776625300983</v>
      </c>
      <c r="K9" s="521">
        <v>11</v>
      </c>
      <c r="L9" s="522">
        <v>5.371356023243322</v>
      </c>
      <c r="M9" s="521">
        <f t="shared" si="1"/>
        <v>68</v>
      </c>
      <c r="N9" s="522">
        <v>16.16200028521177</v>
      </c>
      <c r="O9" s="523">
        <f t="shared" si="2"/>
        <v>1.6493837532339828</v>
      </c>
      <c r="P9" s="524">
        <f t="shared" si="3"/>
        <v>1.3805912293120304</v>
      </c>
      <c r="Q9" s="525">
        <f t="shared" si="4"/>
        <v>1.5883916966438172</v>
      </c>
      <c r="R9" s="520"/>
      <c r="T9" s="520"/>
      <c r="U9" s="378"/>
      <c r="V9" s="304"/>
      <c r="AA9" s="304"/>
      <c r="AB9" s="304"/>
    </row>
    <row r="10" spans="1:28" ht="12.75">
      <c r="A10" s="489">
        <v>2001</v>
      </c>
      <c r="B10" s="515"/>
      <c r="C10" s="521">
        <v>20</v>
      </c>
      <c r="D10" s="522">
        <v>35.580857498665715</v>
      </c>
      <c r="E10" s="521">
        <v>9</v>
      </c>
      <c r="F10" s="522">
        <v>16.42935377875137</v>
      </c>
      <c r="G10" s="521">
        <f t="shared" si="0"/>
        <v>29</v>
      </c>
      <c r="H10" s="522">
        <v>26.1308343845738</v>
      </c>
      <c r="I10" s="521">
        <v>67</v>
      </c>
      <c r="J10" s="522">
        <v>31.31426434847635</v>
      </c>
      <c r="K10" s="521">
        <v>14</v>
      </c>
      <c r="L10" s="522">
        <v>6.6781148635756535</v>
      </c>
      <c r="M10" s="521">
        <f t="shared" si="1"/>
        <v>81</v>
      </c>
      <c r="N10" s="522">
        <v>19.121361629800997</v>
      </c>
      <c r="O10" s="523">
        <f t="shared" si="2"/>
        <v>1.1362507866290323</v>
      </c>
      <c r="P10" s="524">
        <f t="shared" si="3"/>
        <v>2.4601783758410267</v>
      </c>
      <c r="Q10" s="525">
        <f t="shared" si="4"/>
        <v>1.3665781177344822</v>
      </c>
      <c r="R10" s="520"/>
      <c r="T10" s="520"/>
      <c r="U10" s="378"/>
      <c r="V10" s="304"/>
      <c r="AA10" s="304"/>
      <c r="AB10" s="304"/>
    </row>
    <row r="11" spans="1:28" ht="12.75">
      <c r="A11" s="489">
        <v>2002</v>
      </c>
      <c r="B11" s="515"/>
      <c r="C11" s="521">
        <v>23</v>
      </c>
      <c r="D11" s="522">
        <v>43.67641473604254</v>
      </c>
      <c r="E11" s="521">
        <v>10</v>
      </c>
      <c r="F11" s="522">
        <v>18.814675446848543</v>
      </c>
      <c r="G11" s="521">
        <f t="shared" si="0"/>
        <v>33</v>
      </c>
      <c r="H11" s="522">
        <v>31.185031185031185</v>
      </c>
      <c r="I11" s="521">
        <v>42</v>
      </c>
      <c r="J11" s="522">
        <v>18.414591371448616</v>
      </c>
      <c r="K11" s="521">
        <v>20</v>
      </c>
      <c r="L11" s="522">
        <v>9.142021300909631</v>
      </c>
      <c r="M11" s="521">
        <f t="shared" si="1"/>
        <v>62</v>
      </c>
      <c r="N11" s="522">
        <v>13.875212604064094</v>
      </c>
      <c r="O11" s="523">
        <f t="shared" si="2"/>
        <v>2.371837303094424</v>
      </c>
      <c r="P11" s="524">
        <f t="shared" si="3"/>
        <v>2.058043273753528</v>
      </c>
      <c r="Q11" s="525">
        <f t="shared" si="4"/>
        <v>2.247535376567635</v>
      </c>
      <c r="R11" s="520"/>
      <c r="T11" s="520"/>
      <c r="U11" s="378"/>
      <c r="V11" s="304"/>
      <c r="AA11" s="304"/>
      <c r="AB11" s="304"/>
    </row>
    <row r="12" spans="1:28" ht="12.75">
      <c r="A12" s="489">
        <v>2003</v>
      </c>
      <c r="B12" s="515"/>
      <c r="C12" s="521">
        <v>20</v>
      </c>
      <c r="D12" s="522">
        <v>37.064492216456635</v>
      </c>
      <c r="E12" s="521">
        <v>11</v>
      </c>
      <c r="F12" s="522">
        <v>20.235467255334804</v>
      </c>
      <c r="G12" s="521">
        <f t="shared" si="0"/>
        <v>31</v>
      </c>
      <c r="H12" s="522">
        <v>28.61890694239291</v>
      </c>
      <c r="I12" s="521">
        <v>46</v>
      </c>
      <c r="J12" s="522">
        <v>19.254918375889492</v>
      </c>
      <c r="K12" s="521">
        <v>20</v>
      </c>
      <c r="L12" s="522">
        <v>8.814844197628807</v>
      </c>
      <c r="M12" s="521">
        <f t="shared" si="1"/>
        <v>66</v>
      </c>
      <c r="N12" s="522">
        <v>14.169779724333376</v>
      </c>
      <c r="O12" s="523">
        <f t="shared" si="2"/>
        <v>1.9249363457633675</v>
      </c>
      <c r="P12" s="524">
        <f t="shared" si="3"/>
        <v>2.295612582781457</v>
      </c>
      <c r="Q12" s="525">
        <f t="shared" si="4"/>
        <v>2.019714314489056</v>
      </c>
      <c r="R12" s="520"/>
      <c r="T12" s="520"/>
      <c r="U12" s="378"/>
      <c r="V12" s="304"/>
      <c r="AA12" s="304"/>
      <c r="AB12" s="304"/>
    </row>
    <row r="13" spans="1:28" ht="12.75">
      <c r="A13" s="489">
        <v>2004</v>
      </c>
      <c r="B13" s="515"/>
      <c r="C13" s="521">
        <v>28</v>
      </c>
      <c r="D13" s="522">
        <v>50.450450450450454</v>
      </c>
      <c r="E13" s="521">
        <v>13</v>
      </c>
      <c r="F13" s="522">
        <v>23.335128343205888</v>
      </c>
      <c r="G13" s="521">
        <f t="shared" si="0"/>
        <v>41</v>
      </c>
      <c r="H13" s="522">
        <v>36.863873404064016</v>
      </c>
      <c r="I13" s="521">
        <v>55</v>
      </c>
      <c r="J13" s="522">
        <v>22.50132962402324</v>
      </c>
      <c r="K13" s="521">
        <v>17</v>
      </c>
      <c r="L13" s="522">
        <v>7.349762213575443</v>
      </c>
      <c r="M13" s="521">
        <f t="shared" si="1"/>
        <v>72</v>
      </c>
      <c r="N13" s="522">
        <v>15.134953333893888</v>
      </c>
      <c r="O13" s="523">
        <f t="shared" si="2"/>
        <v>2.242109746109746</v>
      </c>
      <c r="P13" s="524">
        <f t="shared" si="3"/>
        <v>3.1749501092844246</v>
      </c>
      <c r="Q13" s="525">
        <f t="shared" si="4"/>
        <v>2.4356780355251852</v>
      </c>
      <c r="R13" s="520"/>
      <c r="T13" s="520"/>
      <c r="U13" s="378"/>
      <c r="V13" s="304"/>
      <c r="AA13" s="304"/>
      <c r="AB13" s="304"/>
    </row>
    <row r="14" spans="1:28" ht="12.75">
      <c r="A14" s="489">
        <v>2005</v>
      </c>
      <c r="B14" s="515"/>
      <c r="C14" s="521">
        <v>29</v>
      </c>
      <c r="D14" s="522">
        <v>50.4874651810585</v>
      </c>
      <c r="E14" s="521">
        <v>10</v>
      </c>
      <c r="F14" s="522">
        <v>17.41250217656277</v>
      </c>
      <c r="G14" s="521">
        <f t="shared" si="0"/>
        <v>39</v>
      </c>
      <c r="H14" s="522">
        <v>33.95142334813267</v>
      </c>
      <c r="I14" s="521">
        <v>55</v>
      </c>
      <c r="J14" s="522">
        <v>22.246491121627635</v>
      </c>
      <c r="K14" s="521">
        <v>14</v>
      </c>
      <c r="L14" s="522">
        <v>5.9895610507401384</v>
      </c>
      <c r="M14" s="521">
        <f t="shared" si="1"/>
        <v>69</v>
      </c>
      <c r="N14" s="522">
        <v>14.346009106597085</v>
      </c>
      <c r="O14" s="523">
        <f t="shared" si="2"/>
        <v>2.2694574575841986</v>
      </c>
      <c r="P14" s="524">
        <f t="shared" si="3"/>
        <v>2.9071416133927017</v>
      </c>
      <c r="Q14" s="525">
        <f t="shared" si="4"/>
        <v>2.3666110272103436</v>
      </c>
      <c r="R14" s="520"/>
      <c r="T14" s="520"/>
      <c r="U14" s="378"/>
      <c r="V14" s="304"/>
      <c r="AA14" s="304"/>
      <c r="AB14" s="304"/>
    </row>
    <row r="15" spans="1:28" ht="12.75">
      <c r="A15" s="489">
        <v>2006</v>
      </c>
      <c r="B15" s="515"/>
      <c r="C15" s="521">
        <v>29</v>
      </c>
      <c r="D15" s="522">
        <v>50.601989181643695</v>
      </c>
      <c r="E15" s="521">
        <v>8</v>
      </c>
      <c r="F15" s="522">
        <v>13.529511246406223</v>
      </c>
      <c r="G15" s="521">
        <f t="shared" si="0"/>
        <v>37</v>
      </c>
      <c r="H15" s="522">
        <v>31.773293258909405</v>
      </c>
      <c r="I15" s="521">
        <v>66</v>
      </c>
      <c r="J15" s="522">
        <v>26.592529916596156</v>
      </c>
      <c r="K15" s="521">
        <v>16</v>
      </c>
      <c r="L15" s="522">
        <v>6.647554946196352</v>
      </c>
      <c r="M15" s="521">
        <f t="shared" si="1"/>
        <v>82</v>
      </c>
      <c r="N15" s="522">
        <v>16.773375334956125</v>
      </c>
      <c r="O15" s="523">
        <f t="shared" si="2"/>
        <v>1.9028648022715378</v>
      </c>
      <c r="P15" s="524">
        <f t="shared" si="3"/>
        <v>2.035261288685946</v>
      </c>
      <c r="Q15" s="525">
        <f t="shared" si="4"/>
        <v>1.8942694970101268</v>
      </c>
      <c r="R15" s="520"/>
      <c r="T15" s="520"/>
      <c r="U15" s="378"/>
      <c r="V15" s="304"/>
      <c r="AA15" s="304"/>
      <c r="AB15" s="304"/>
    </row>
    <row r="16" spans="1:28" ht="12.75">
      <c r="A16" s="489">
        <v>2007</v>
      </c>
      <c r="B16" s="515"/>
      <c r="C16" s="521">
        <v>23</v>
      </c>
      <c r="D16" s="522">
        <v>39.532485390168446</v>
      </c>
      <c r="E16" s="521">
        <v>10</v>
      </c>
      <c r="F16" s="522">
        <v>16.849199663016005</v>
      </c>
      <c r="G16" s="521">
        <f t="shared" si="0"/>
        <v>33</v>
      </c>
      <c r="H16" s="522">
        <v>28.07793754786012</v>
      </c>
      <c r="I16" s="521">
        <v>47</v>
      </c>
      <c r="J16" s="522">
        <v>18.626401933975348</v>
      </c>
      <c r="K16" s="521">
        <v>13</v>
      </c>
      <c r="L16" s="522">
        <v>5.333770976080088</v>
      </c>
      <c r="M16" s="521">
        <f t="shared" si="1"/>
        <v>60</v>
      </c>
      <c r="N16" s="522">
        <v>12.09531105108253</v>
      </c>
      <c r="O16" s="523">
        <f t="shared" si="2"/>
        <v>2.1223897954257884</v>
      </c>
      <c r="P16" s="524">
        <f t="shared" si="3"/>
        <v>3.158965718359147</v>
      </c>
      <c r="Q16" s="525">
        <f t="shared" si="4"/>
        <v>2.3213902833319153</v>
      </c>
      <c r="R16" s="520"/>
      <c r="T16" s="520"/>
      <c r="U16" s="378"/>
      <c r="V16" s="304"/>
      <c r="AA16" s="304"/>
      <c r="AB16" s="304"/>
    </row>
    <row r="17" spans="1:28" ht="12.75">
      <c r="A17" s="496">
        <v>2008</v>
      </c>
      <c r="B17" s="482"/>
      <c r="C17" s="521">
        <v>17</v>
      </c>
      <c r="D17" s="522">
        <v>28.561827956989248</v>
      </c>
      <c r="E17" s="521">
        <v>18</v>
      </c>
      <c r="F17" s="522">
        <v>30.010003334444814</v>
      </c>
      <c r="G17" s="521">
        <f t="shared" si="0"/>
        <v>35</v>
      </c>
      <c r="H17" s="522">
        <v>29.286252196468915</v>
      </c>
      <c r="I17" s="521">
        <v>66</v>
      </c>
      <c r="J17" s="522">
        <v>25.84890142168958</v>
      </c>
      <c r="K17" s="521">
        <v>20</v>
      </c>
      <c r="L17" s="522">
        <v>8.16359851422507</v>
      </c>
      <c r="M17" s="521">
        <f t="shared" si="1"/>
        <v>86</v>
      </c>
      <c r="N17" s="522">
        <v>17.189686188287027</v>
      </c>
      <c r="O17" s="526">
        <f t="shared" si="2"/>
        <v>1.1049532624633431</v>
      </c>
      <c r="P17" s="527">
        <f t="shared" si="3"/>
        <v>3.6760753584528176</v>
      </c>
      <c r="Q17" s="528">
        <f t="shared" si="4"/>
        <v>1.7037106946387672</v>
      </c>
      <c r="R17" s="520"/>
      <c r="T17" s="520"/>
      <c r="U17" s="378"/>
      <c r="V17" s="304"/>
      <c r="AA17" s="304"/>
      <c r="AB17" s="304"/>
    </row>
    <row r="18" spans="1:28" ht="12.75">
      <c r="A18" s="500">
        <v>2009</v>
      </c>
      <c r="B18" s="529" t="s">
        <v>146</v>
      </c>
      <c r="C18" s="530">
        <v>24</v>
      </c>
      <c r="D18" s="507">
        <v>39.22209511358065</v>
      </c>
      <c r="E18" s="530">
        <v>11</v>
      </c>
      <c r="F18" s="507">
        <v>18.08913007728992</v>
      </c>
      <c r="G18" s="530">
        <f t="shared" si="0"/>
        <v>35</v>
      </c>
      <c r="H18" s="507">
        <v>28.688524590163933</v>
      </c>
      <c r="I18" s="530">
        <v>69</v>
      </c>
      <c r="J18" s="507">
        <v>26.588570767985818</v>
      </c>
      <c r="K18" s="530">
        <v>10</v>
      </c>
      <c r="L18" s="507">
        <v>4.051535531966615</v>
      </c>
      <c r="M18" s="530">
        <f t="shared" si="1"/>
        <v>79</v>
      </c>
      <c r="N18" s="507">
        <v>15.602472695672782</v>
      </c>
      <c r="O18" s="531">
        <f t="shared" si="2"/>
        <v>1.475148681583379</v>
      </c>
      <c r="P18" s="532">
        <f>F18/L18</f>
        <v>4.4647590856766985</v>
      </c>
      <c r="Q18" s="533">
        <f t="shared" si="4"/>
        <v>1.8387165387009752</v>
      </c>
      <c r="R18" s="520"/>
      <c r="T18" s="520"/>
      <c r="U18" s="378"/>
      <c r="V18" s="304"/>
      <c r="AA18" s="304"/>
      <c r="AB18" s="304"/>
    </row>
    <row r="20" spans="1:17" ht="12.75">
      <c r="A20" s="289"/>
      <c r="B20" s="289"/>
      <c r="Q20" s="289"/>
    </row>
    <row r="21" spans="1:11" ht="12.75">
      <c r="A21" s="289"/>
      <c r="B21" s="289"/>
      <c r="K21" s="289"/>
    </row>
    <row r="47" ht="12.75">
      <c r="P47" s="289"/>
    </row>
    <row r="48" ht="12.75">
      <c r="Z48" s="289"/>
    </row>
    <row r="75" ht="12.75">
      <c r="P75" s="289"/>
    </row>
  </sheetData>
  <sheetProtection/>
  <mergeCells count="11">
    <mergeCell ref="K3:L3"/>
    <mergeCell ref="M3:N3"/>
    <mergeCell ref="O3:Q3"/>
    <mergeCell ref="R3:S3"/>
    <mergeCell ref="C2:H2"/>
    <mergeCell ref="I2:N2"/>
    <mergeCell ref="O2:Q2"/>
    <mergeCell ref="C3:D3"/>
    <mergeCell ref="E3:F3"/>
    <mergeCell ref="G3:H3"/>
    <mergeCell ref="I3:J3"/>
  </mergeCells>
  <printOptions/>
  <pageMargins left="0.75" right="0.75" top="1" bottom="1" header="0.5" footer="0.5"/>
  <pageSetup horizontalDpi="600" verticalDpi="600" orientation="portrait" paperSize="9" scale="97" r:id="rId1"/>
  <rowBreaks count="1" manualBreakCount="1">
    <brk id="45" max="255" man="1"/>
  </rowBreaks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J21"/>
  <sheetViews>
    <sheetView showGridLines="0" zoomScalePageLayoutView="0" workbookViewId="0" topLeftCell="A1">
      <selection activeCell="P32" sqref="P32"/>
    </sheetView>
  </sheetViews>
  <sheetFormatPr defaultColWidth="9.140625" defaultRowHeight="12.75"/>
  <cols>
    <col min="1" max="1" width="14.00390625" style="290" customWidth="1"/>
    <col min="2" max="2" width="9.28125" style="290" customWidth="1"/>
    <col min="3" max="3" width="8.7109375" style="510" customWidth="1"/>
    <col min="4" max="4" width="7.28125" style="510" customWidth="1"/>
    <col min="5" max="5" width="5.57421875" style="510" customWidth="1"/>
    <col min="6" max="6" width="4.421875" style="510" customWidth="1"/>
    <col min="7" max="7" width="4.7109375" style="510" customWidth="1"/>
    <col min="8" max="8" width="4.57421875" style="510" customWidth="1"/>
    <col min="9" max="9" width="4.7109375" style="510" customWidth="1"/>
    <col min="10" max="10" width="4.421875" style="510" customWidth="1"/>
    <col min="11" max="11" width="4.7109375" style="510" customWidth="1"/>
    <col min="12" max="12" width="4.57421875" style="510" customWidth="1"/>
    <col min="13" max="13" width="4.28125" style="510" customWidth="1"/>
    <col min="14" max="14" width="4.57421875" style="510" customWidth="1"/>
    <col min="15" max="15" width="4.421875" style="510" customWidth="1"/>
    <col min="16" max="16" width="4.57421875" style="510" customWidth="1"/>
    <col min="17" max="17" width="4.7109375" style="510" customWidth="1"/>
    <col min="18" max="18" width="5.00390625" style="510" customWidth="1"/>
    <col min="19" max="20" width="4.421875" style="510" customWidth="1"/>
    <col min="21" max="21" width="4.57421875" style="510" customWidth="1"/>
    <col min="22" max="22" width="5.140625" style="510" customWidth="1"/>
    <col min="23" max="25" width="3.8515625" style="510" customWidth="1"/>
    <col min="26" max="16384" width="9.140625" style="290" customWidth="1"/>
  </cols>
  <sheetData>
    <row r="1" spans="25:26" ht="12.75">
      <c r="Y1" s="290"/>
      <c r="Z1" s="289"/>
    </row>
    <row r="2" spans="1:25" ht="12.75">
      <c r="A2" s="534" t="s">
        <v>197</v>
      </c>
      <c r="K2" s="290"/>
      <c r="L2" s="535"/>
      <c r="M2" s="535"/>
      <c r="Q2" s="536"/>
      <c r="R2" s="537"/>
      <c r="S2" s="537"/>
      <c r="Y2" s="538"/>
    </row>
    <row r="3" spans="1:36" ht="31.5" customHeight="1">
      <c r="A3" s="539" t="s">
        <v>31</v>
      </c>
      <c r="B3" s="540"/>
      <c r="C3" s="541" t="s">
        <v>190</v>
      </c>
      <c r="D3" s="542" t="s">
        <v>198</v>
      </c>
      <c r="K3" s="290"/>
      <c r="L3" s="294"/>
      <c r="M3" s="294"/>
      <c r="Q3" s="543"/>
      <c r="R3" s="544"/>
      <c r="S3" s="544"/>
      <c r="T3" s="520"/>
      <c r="U3" s="520"/>
      <c r="V3" s="520"/>
      <c r="AG3" s="509"/>
      <c r="AH3" s="510"/>
      <c r="AI3" s="510"/>
      <c r="AJ3" s="510"/>
    </row>
    <row r="4" spans="1:36" ht="15.75" customHeight="1">
      <c r="A4" s="766" t="s">
        <v>199</v>
      </c>
      <c r="B4" s="545" t="s">
        <v>0</v>
      </c>
      <c r="C4" s="367">
        <v>76</v>
      </c>
      <c r="D4" s="546">
        <v>7.970489517297687</v>
      </c>
      <c r="E4" s="547"/>
      <c r="K4" s="290"/>
      <c r="L4" s="294"/>
      <c r="M4" s="294"/>
      <c r="Q4" s="543"/>
      <c r="R4" s="544"/>
      <c r="S4" s="544"/>
      <c r="T4" s="520"/>
      <c r="U4" s="520"/>
      <c r="V4" s="520"/>
      <c r="AG4" s="510"/>
      <c r="AH4" s="510"/>
      <c r="AI4" s="510"/>
      <c r="AJ4" s="510"/>
    </row>
    <row r="5" spans="1:36" ht="15.75" customHeight="1">
      <c r="A5" s="767"/>
      <c r="B5" s="548" t="s">
        <v>6</v>
      </c>
      <c r="C5" s="549">
        <v>64</v>
      </c>
      <c r="D5" s="373">
        <v>13.644637895721742</v>
      </c>
      <c r="E5" s="547"/>
      <c r="K5" s="290"/>
      <c r="L5" s="294"/>
      <c r="M5" s="294"/>
      <c r="Q5" s="543"/>
      <c r="R5" s="544"/>
      <c r="S5" s="544"/>
      <c r="T5" s="520"/>
      <c r="U5" s="520"/>
      <c r="V5" s="520"/>
      <c r="AB5" s="510"/>
      <c r="AC5" s="510"/>
      <c r="AD5" s="510"/>
      <c r="AE5" s="510"/>
      <c r="AF5" s="510"/>
      <c r="AG5" s="510"/>
      <c r="AH5" s="510"/>
      <c r="AI5" s="510"/>
      <c r="AJ5" s="510"/>
    </row>
    <row r="6" spans="1:22" ht="15.75" customHeight="1">
      <c r="A6" s="768"/>
      <c r="B6" s="550" t="s">
        <v>7</v>
      </c>
      <c r="C6" s="551">
        <v>12</v>
      </c>
      <c r="D6" s="383">
        <v>2.3325875390630917</v>
      </c>
      <c r="E6" s="547"/>
      <c r="K6" s="290"/>
      <c r="L6" s="294"/>
      <c r="M6" s="294"/>
      <c r="Q6" s="543"/>
      <c r="R6" s="544"/>
      <c r="S6" s="552"/>
      <c r="T6" s="520"/>
      <c r="U6" s="520"/>
      <c r="V6" s="520"/>
    </row>
    <row r="7" spans="1:22" ht="15.75" customHeight="1">
      <c r="A7" s="766">
        <v>2</v>
      </c>
      <c r="B7" s="545" t="s">
        <v>0</v>
      </c>
      <c r="C7" s="367">
        <v>87</v>
      </c>
      <c r="D7" s="546">
        <v>9.160535585306022</v>
      </c>
      <c r="E7" s="547"/>
      <c r="K7" s="290"/>
      <c r="L7" s="294"/>
      <c r="M7" s="294"/>
      <c r="Q7" s="543"/>
      <c r="R7" s="544"/>
      <c r="S7" s="552"/>
      <c r="T7" s="520"/>
      <c r="U7" s="520"/>
      <c r="V7" s="520"/>
    </row>
    <row r="8" spans="1:5" ht="15.75" customHeight="1">
      <c r="A8" s="767"/>
      <c r="B8" s="548" t="s">
        <v>6</v>
      </c>
      <c r="C8" s="549">
        <v>68</v>
      </c>
      <c r="D8" s="373">
        <v>14.732911149365568</v>
      </c>
      <c r="E8" s="547"/>
    </row>
    <row r="9" spans="1:5" ht="15.75" customHeight="1">
      <c r="A9" s="768"/>
      <c r="B9" s="550" t="s">
        <v>7</v>
      </c>
      <c r="C9" s="551">
        <v>19</v>
      </c>
      <c r="D9" s="383">
        <v>3.780240048877663</v>
      </c>
      <c r="E9" s="547"/>
    </row>
    <row r="10" spans="1:5" ht="15.75" customHeight="1">
      <c r="A10" s="766">
        <v>3</v>
      </c>
      <c r="B10" s="545" t="s">
        <v>0</v>
      </c>
      <c r="C10" s="367">
        <v>85</v>
      </c>
      <c r="D10" s="546">
        <v>9.595447472653309</v>
      </c>
      <c r="E10" s="547"/>
    </row>
    <row r="11" spans="1:5" ht="15.75" customHeight="1">
      <c r="A11" s="767"/>
      <c r="B11" s="548" t="s">
        <v>6</v>
      </c>
      <c r="C11" s="549">
        <v>63</v>
      </c>
      <c r="D11" s="373">
        <v>14.52125463401474</v>
      </c>
      <c r="E11" s="547"/>
    </row>
    <row r="12" spans="1:5" ht="15.75" customHeight="1">
      <c r="A12" s="768"/>
      <c r="B12" s="550" t="s">
        <v>7</v>
      </c>
      <c r="C12" s="551">
        <v>22</v>
      </c>
      <c r="D12" s="383">
        <v>4.850117681358227</v>
      </c>
      <c r="E12" s="547"/>
    </row>
    <row r="13" spans="1:5" ht="15.75" customHeight="1">
      <c r="A13" s="766">
        <v>4</v>
      </c>
      <c r="B13" s="545" t="s">
        <v>0</v>
      </c>
      <c r="C13" s="367">
        <v>130</v>
      </c>
      <c r="D13" s="546">
        <v>14.517957986024467</v>
      </c>
      <c r="E13" s="547"/>
    </row>
    <row r="14" spans="1:5" ht="15.75" customHeight="1">
      <c r="A14" s="767"/>
      <c r="B14" s="548" t="s">
        <v>6</v>
      </c>
      <c r="C14" s="549">
        <v>96</v>
      </c>
      <c r="D14" s="373">
        <v>22.069835437089882</v>
      </c>
      <c r="E14" s="547"/>
    </row>
    <row r="15" spans="1:5" ht="15.75" customHeight="1">
      <c r="A15" s="768"/>
      <c r="B15" s="550" t="s">
        <v>7</v>
      </c>
      <c r="C15" s="551">
        <v>34</v>
      </c>
      <c r="D15" s="383">
        <v>7.363367534838224</v>
      </c>
      <c r="E15" s="547"/>
    </row>
    <row r="16" spans="1:5" ht="15.75" customHeight="1">
      <c r="A16" s="766" t="s">
        <v>200</v>
      </c>
      <c r="B16" s="545" t="s">
        <v>0</v>
      </c>
      <c r="C16" s="367">
        <v>125</v>
      </c>
      <c r="D16" s="546">
        <v>15.019566164969019</v>
      </c>
      <c r="E16" s="547"/>
    </row>
    <row r="17" spans="1:5" ht="15.75" customHeight="1">
      <c r="A17" s="767"/>
      <c r="B17" s="548" t="s">
        <v>6</v>
      </c>
      <c r="C17" s="549">
        <v>98</v>
      </c>
      <c r="D17" s="373">
        <v>24.34161744861117</v>
      </c>
      <c r="E17" s="547"/>
    </row>
    <row r="18" spans="1:5" ht="15.75" customHeight="1">
      <c r="A18" s="768"/>
      <c r="B18" s="550" t="s">
        <v>7</v>
      </c>
      <c r="C18" s="551">
        <v>27</v>
      </c>
      <c r="D18" s="383">
        <v>6.411141570737339</v>
      </c>
      <c r="E18" s="547"/>
    </row>
    <row r="21" ht="12.75">
      <c r="A21" s="553"/>
    </row>
  </sheetData>
  <sheetProtection/>
  <mergeCells count="5">
    <mergeCell ref="A4:A6"/>
    <mergeCell ref="A7:A9"/>
    <mergeCell ref="A10:A12"/>
    <mergeCell ref="A13:A15"/>
    <mergeCell ref="A16:A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Allan Potter</cp:lastModifiedBy>
  <cp:lastPrinted>2012-01-12T22:36:43Z</cp:lastPrinted>
  <dcterms:created xsi:type="dcterms:W3CDTF">1996-10-14T23:33:28Z</dcterms:created>
  <dcterms:modified xsi:type="dcterms:W3CDTF">2012-04-23T22:10:09Z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